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miness.sharepoint.com/sites/OdjelHortikulture/Shared Documents/CAPEX 2026/"/>
    </mc:Choice>
  </mc:AlternateContent>
  <xr:revisionPtr revIDLastSave="25" documentId="8_{6B9F4107-8307-46A1-80DC-582360E31184}" xr6:coauthVersionLast="47" xr6:coauthVersionMax="47" xr10:uidLastSave="{1F318EAE-C005-4311-85C7-08AC9E024A08}"/>
  <bookViews>
    <workbookView xWindow="-28920" yWindow="-120" windowWidth="29040" windowHeight="15720" xr2:uid="{A96EC6A3-AA00-4460-8856-AB35F0E3019E}"/>
  </bookViews>
  <sheets>
    <sheet name="Ponudbeni troškovnik Ate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3" i="1" l="1"/>
  <c r="H125" i="1"/>
  <c r="C191" i="1"/>
  <c r="C190" i="1"/>
  <c r="C189" i="1"/>
  <c r="H156" i="1" l="1"/>
  <c r="H158" i="1"/>
  <c r="H159" i="1"/>
  <c r="H160" i="1"/>
  <c r="H162" i="1"/>
  <c r="H163" i="1"/>
  <c r="H164" i="1"/>
  <c r="H165" i="1"/>
  <c r="H166" i="1"/>
  <c r="H167" i="1"/>
  <c r="H169" i="1"/>
  <c r="H170" i="1"/>
  <c r="H171" i="1"/>
  <c r="H172" i="1"/>
  <c r="H173" i="1"/>
  <c r="H175" i="1"/>
  <c r="H176" i="1"/>
  <c r="H177" i="1"/>
  <c r="H178" i="1"/>
  <c r="H179" i="1"/>
  <c r="H180" i="1"/>
  <c r="H181" i="1"/>
  <c r="H182" i="1"/>
  <c r="H183" i="1"/>
  <c r="H19" i="1"/>
  <c r="H20" i="1"/>
  <c r="H21" i="1"/>
  <c r="H22" i="1"/>
  <c r="H23" i="1"/>
  <c r="H24" i="1"/>
  <c r="H25" i="1"/>
  <c r="H26" i="1"/>
  <c r="H30" i="1"/>
  <c r="H32" i="1"/>
  <c r="H34" i="1"/>
  <c r="H35" i="1"/>
  <c r="H42" i="1"/>
  <c r="H43" i="1"/>
  <c r="H44" i="1"/>
  <c r="H45" i="1"/>
  <c r="H46" i="1"/>
  <c r="H47" i="1"/>
  <c r="H48" i="1"/>
  <c r="H49" i="1"/>
  <c r="H50" i="1"/>
  <c r="H51" i="1"/>
  <c r="H52" i="1"/>
  <c r="H53" i="1"/>
  <c r="H54" i="1"/>
  <c r="H55" i="1"/>
  <c r="H56" i="1"/>
  <c r="H57" i="1"/>
  <c r="H58" i="1"/>
  <c r="H63" i="1"/>
  <c r="H64" i="1"/>
  <c r="H65" i="1"/>
  <c r="H66" i="1"/>
  <c r="H68" i="1"/>
  <c r="H69" i="1"/>
  <c r="H70" i="1"/>
  <c r="H71" i="1"/>
  <c r="H73" i="1"/>
  <c r="H74" i="1"/>
  <c r="H76" i="1"/>
  <c r="H78" i="1"/>
  <c r="H79" i="1"/>
  <c r="H80" i="1"/>
  <c r="H81" i="1"/>
  <c r="H82" i="1"/>
  <c r="H83" i="1"/>
  <c r="H84" i="1"/>
  <c r="H85" i="1"/>
  <c r="H86" i="1"/>
  <c r="H87" i="1"/>
  <c r="H88" i="1"/>
  <c r="H89" i="1"/>
  <c r="H90" i="1"/>
  <c r="H91" i="1"/>
  <c r="H95" i="1"/>
  <c r="H96" i="1"/>
  <c r="H97" i="1"/>
  <c r="H98" i="1"/>
  <c r="H106" i="1"/>
  <c r="H107" i="1"/>
  <c r="H108" i="1"/>
  <c r="H109" i="1"/>
  <c r="H110" i="1"/>
  <c r="H111" i="1"/>
  <c r="H112" i="1"/>
  <c r="H113" i="1"/>
  <c r="H114" i="1"/>
  <c r="H115" i="1"/>
  <c r="H116" i="1"/>
  <c r="H117" i="1"/>
  <c r="H118" i="1"/>
  <c r="H119" i="1"/>
  <c r="H120" i="1"/>
  <c r="H121" i="1"/>
  <c r="H126" i="1"/>
  <c r="H128" i="1"/>
  <c r="H129" i="1"/>
  <c r="H132" i="1"/>
  <c r="H133" i="1"/>
  <c r="H135" i="1"/>
  <c r="H137" i="1"/>
  <c r="H138" i="1"/>
  <c r="H140" i="1"/>
  <c r="H141" i="1"/>
  <c r="F37" i="1"/>
  <c r="H37" i="1" s="1"/>
  <c r="F38" i="1"/>
  <c r="H38" i="1" s="1"/>
  <c r="F39" i="1"/>
  <c r="H39" i="1" s="1"/>
  <c r="F40" i="1"/>
  <c r="H40" i="1" s="1"/>
  <c r="F60" i="1"/>
  <c r="H60" i="1" s="1"/>
  <c r="F61" i="1"/>
  <c r="H61" i="1" s="1"/>
  <c r="F101" i="1"/>
  <c r="H101" i="1" s="1"/>
  <c r="F102" i="1"/>
  <c r="H102" i="1" s="1"/>
  <c r="F103" i="1"/>
  <c r="H103" i="1" s="1"/>
  <c r="F104" i="1"/>
  <c r="H104" i="1" s="1"/>
  <c r="F123" i="1"/>
  <c r="H123" i="1" s="1"/>
  <c r="F124" i="1"/>
  <c r="H124" i="1" s="1"/>
  <c r="H146" i="1"/>
  <c r="H148" i="1"/>
  <c r="H150" i="1"/>
  <c r="H151" i="1"/>
  <c r="H152" i="1"/>
  <c r="H184" i="1" l="1"/>
  <c r="I191" i="1" s="1"/>
  <c r="H142" i="1"/>
  <c r="I190" i="1" s="1"/>
  <c r="H92" i="1"/>
  <c r="I189" i="1" s="1"/>
</calcChain>
</file>

<file path=xl/sharedStrings.xml><?xml version="1.0" encoding="utf-8"?>
<sst xmlns="http://schemas.openxmlformats.org/spreadsheetml/2006/main" count="473" uniqueCount="260">
  <si>
    <t>kom</t>
  </si>
  <si>
    <t xml:space="preserve">Dobava i ugradnja baterijskog programatora ESP-9V  tip Rain Bird s 4 stanice. </t>
  </si>
  <si>
    <t xml:space="preserve">Dobava i ugradnja seta s bubblerom 1401 za navodnjavanje drveća, vis.91,4 cm </t>
  </si>
  <si>
    <t>Dobava i ugradnja ventilske kutije iz ojačanog polipropilena, za ugradnju elektromagnetskih ventila, dim. 701x533x307mm, tip Rain Bird VB-JMB-H. Udaljenost između poklopca okna i drenažne podloge ne smije biti manja od 40cm. Prije ugradnje kutije na dno jame položiti geotekstil da se spriječi ulazak zemlje ispod kutije.</t>
  </si>
  <si>
    <t xml:space="preserve">Dobava, doprema i ugradnja filtera s predsetiranim regulatorom pritiska tip Rain Bird PRF 100 RBY., za ugradnju na izlaznu stranu elektromagnetskog ventila promjera 1". Ugrađuje se na linije s cijevima kap-po-kap. </t>
  </si>
  <si>
    <t>Dobava i ugradnja elektromagnetskog ventila R1" s  s regulatorom  protoka i 9V špulom tip Rain Bird 100-DV. Stavka uključuje dobavu i ugradnju odgovarajućeg navojnog komada (T-komad ili koljeno 1") i dvije niple za izradu ventilskog sklopa, sa svim potrebnim brtvenim materijalom, te dvije vodotijesne spojnice tip Rain Bird DBR/Y6 po ventilu za spajanje na kabel automatike.</t>
  </si>
  <si>
    <t>kpl</t>
  </si>
  <si>
    <t>Dobava, doprema i ugradnja kuglastog ventila promjera R1" (DN25) za priključak sklopova s elektroventilima  Stavka uključuje dobavu i ugradnju pripadajućih spojnih elemenata iz PP NP10bar:
Koljeno 1"Ž ... 1 kom.
Nipla 1" ... 1 kom.
Mehanička spojnica 25x1"M ... 1 kom.
Pripadajući brtveni materijal</t>
  </si>
  <si>
    <t>m</t>
  </si>
  <si>
    <t xml:space="preserve">Dobava, doprema i polaganje cijevi iz polietilena PE100, 25x1,5mm, SDR17, 10 bara za izvedbu lateralnih vodova. Stavka uključuje dobavu i ugradnju kvalitetnih spojnica iz polipropilena PN10 za izvedbu kompletnog cjevovoda s ograncima. Obračun po dužnom metru cjevovoda. </t>
  </si>
  <si>
    <t>Zatrpavanje svih rovova materijalom iz iskopa i dovezenom plodnom zemljom. Zatrpavanje se vrši u dva sloja s ručnim i strojnim zbijanjem rova. Obračun po dužnom metru rova.</t>
  </si>
  <si>
    <t>Kombinirani strojni i ručni iskop rova, širine rova do 30cm, na dubinu 30 cm za polaganje lateralnih cjevovoda. U cijenu dužnog metra iskopa uračunati potrebna proširenja rova za ugradnju uređaja za navodnjavanje uz rubove prometnica i staza. U cijenu stavke uključiti uklanjanje krupnijeg kamenja iz iskopa, utovar i odvoz na gradski deponij.</t>
  </si>
  <si>
    <t>Navodnjavanje</t>
  </si>
  <si>
    <t>Cilindrično tokareni i dubinski impregnirani kolci (oblice) Ø 12 cm; h 3 m, 3 kolca/ stablo. Kolci se međusobno povezuju s tri poprečne letvice zbog stabilnosti. Vezanje jutenom trakom (1 m po stablu).</t>
  </si>
  <si>
    <t>Sidrenje sadnice ankerima i čeličnom mrežom u iskopanoj rupi. Stavka uključuje sav potrebni materijal za sidrenje i učvršćivanje stabla.</t>
  </si>
  <si>
    <t>m³</t>
  </si>
  <si>
    <t xml:space="preserve">Dobava, doprema i ugradnja čiste plodne zemlje za nadopunu sadnih jama nakon sadnje stablašica. Obračun prema m³ ugrađene zemlje. </t>
  </si>
  <si>
    <t>kg</t>
  </si>
  <si>
    <t>Osmocote exact 6M 15-9-9+Mg+Mikro ili jedankovrijedan proizvod, u količini od 2 g/L s funkcijom dugotrajnog djelovanja do 6 mj.</t>
  </si>
  <si>
    <t>Organski briketirani gnoj Stallatico</t>
  </si>
  <si>
    <t>Ostali materijal potreban za sadnju:</t>
  </si>
  <si>
    <t>Citrus aurantium, h-100-130cm</t>
  </si>
  <si>
    <t>Lavandula angustifolija, Ø  lonca 12</t>
  </si>
  <si>
    <t>Helichrysum, Ø  lonca 12</t>
  </si>
  <si>
    <t>Polygala myrtifolia , Ø  lonca 12</t>
  </si>
  <si>
    <t>Rosmarinus officinalis var. "prostratus"  ,Ø  lonca 12</t>
  </si>
  <si>
    <t>trajnice 40x40x40cm</t>
  </si>
  <si>
    <r>
      <t xml:space="preserve">Iskop rupa u navezenom materijalu/tamponu u pokosu na površinama zahvata.Iskopani materijal </t>
    </r>
    <r>
      <rPr>
        <b/>
        <sz val="8"/>
        <rFont val="Arial"/>
        <family val="2"/>
      </rPr>
      <t>ručno</t>
    </r>
    <r>
      <rPr>
        <sz val="8"/>
        <rFont val="Arial"/>
        <family val="2"/>
      </rPr>
      <t xml:space="preserve"> odvesti van zahvata i zbrinuti(stavka 1.2). Sadnja biljnog materijala s gnojidbom, te vezivanjem na armaturu.</t>
    </r>
  </si>
  <si>
    <t xml:space="preserve">Sadnja biljnog materijala. </t>
  </si>
  <si>
    <t>Pinus pinea, opseg debla 50-100cm, 8-10 m</t>
  </si>
  <si>
    <r>
      <t>Morus Alba Fruitless,</t>
    </r>
    <r>
      <rPr>
        <sz val="8"/>
        <rFont val="Arial"/>
        <family val="2"/>
        <charset val="238"/>
      </rPr>
      <t>opseg debla 50-100, h-5-8 m,</t>
    </r>
  </si>
  <si>
    <t>Nabava i dobava i sadnja biljnog materijala (u kontejneru ili loncu; I klase):</t>
  </si>
  <si>
    <t>stablašice 200x200x200 cm</t>
  </si>
  <si>
    <t>Iskop rupa u tlu bez obzira na ktg tla s odvajanjem slojeva. Ispuna zemljom, humusno tresetnim supstratom i sadnja biljnog materijala s gnojidbom (Organski briketirani gnoj Stallatico i Osmocote exact  6M 15-9-9+Mg+Mikro). Izrada zdjelice i jednokratno zalijevanje. Pikamiranje ukoliko se naiđe na stijenu. Obračunava se postavno bez sadnica i humusa.</t>
  </si>
  <si>
    <t>Sadnja stabala</t>
  </si>
  <si>
    <r>
      <t>m</t>
    </r>
    <r>
      <rPr>
        <vertAlign val="superscript"/>
        <sz val="8"/>
        <rFont val="Arial"/>
        <family val="2"/>
      </rPr>
      <t>3</t>
    </r>
  </si>
  <si>
    <r>
      <t>Nabava, dovoz te strojno i ručno planiranje plodne zemlje crvenice u prosječnom sloju od 5-10 cm odnosno kako odredi nadzorni inženjer na terenu. Količina se povećava za 20% zbog slijeganja zemlje koja je uključena u ukupnu količinu. Obračun po m</t>
    </r>
    <r>
      <rPr>
        <vertAlign val="superscript"/>
        <sz val="8"/>
        <rFont val="Arial"/>
        <family val="2"/>
      </rPr>
      <t>3</t>
    </r>
    <r>
      <rPr>
        <sz val="8"/>
        <rFont val="Arial"/>
        <family val="2"/>
      </rPr>
      <t>.</t>
    </r>
  </si>
  <si>
    <t>1.4.</t>
  </si>
  <si>
    <t>Osmocote exact 15-9-11+2,5MgO+Me. 8-9 mjeseci.</t>
  </si>
  <si>
    <t>1.3.2.</t>
  </si>
  <si>
    <t>1.3.1.</t>
  </si>
  <si>
    <t>1.3.</t>
  </si>
  <si>
    <r>
      <t xml:space="preserve">Photinia x fraseri ‘Red Robin‘, </t>
    </r>
    <r>
      <rPr>
        <sz val="8"/>
        <rFont val="Arial"/>
        <family val="2"/>
      </rPr>
      <t>h=150-200cm, Razmak sadnje 0,5 m</t>
    </r>
  </si>
  <si>
    <t>Nabava i dobava biljnog materijala (u kontejneru ili loncu; I klase):</t>
  </si>
  <si>
    <t>1.2.</t>
  </si>
  <si>
    <t>grmlje/živice 40x40x40 cm</t>
  </si>
  <si>
    <t>1.1.1.</t>
  </si>
  <si>
    <t>Iskop rupa u tlu bez obzira na ktg tla. Sadnja biljnog materijala s gnojidbom (Organski briketirani gnoj Stallatico i Osmocote exact 15-9-11 + 2MgO + Me). Pikamiranje ukoliko se naiđe na stijenu.</t>
  </si>
  <si>
    <t>1.1.</t>
  </si>
  <si>
    <t>Sadnja živice.</t>
  </si>
  <si>
    <t>1.</t>
  </si>
  <si>
    <t>AC Atea</t>
  </si>
  <si>
    <t>Uređenje mobilnih kučica prvi red uz more</t>
  </si>
  <si>
    <t>komplet</t>
  </si>
  <si>
    <t>Po okončanju ugradnje svih komponenti sustava snimanje protoka lateralnih linija uključivo osiguranje dovoljnog broja djelatnika za nadzor linija tokom snimanja protoka</t>
  </si>
  <si>
    <t>Dobava i ugradnja kompleta za spajanje cijevi kap po kap na lateralni cjevovod. Komplet se sastoji od obujmice odgovarajućeg promjera, komada fleksibilne spojne cijevi Ø16mm tip RAIN BIRD SPX FLEX prosječne duljine 1m ili jednakovrijedan te dva prijelaznog komada 16mmx3/4" tip RAIN BIRD SBE-075 sve s pripadajućim brtvenim materijalom.Obračun po kompletu</t>
  </si>
  <si>
    <t>3.2.3.</t>
  </si>
  <si>
    <t xml:space="preserve">Kompleti za spajanje cijevi kap po kap  </t>
  </si>
  <si>
    <t>m'</t>
  </si>
  <si>
    <t>Dobava i polaganje cijevi kap-po-kap za površinsku ugradnju sa samoregulirajućim kapaljkama, za pritisak 0,6 do 4 bara, razmak kapaljki 33 cm, 2,3 l/h po kapaljki, dvoslojna, smeđa, tip Rain Bird XFD Drip Line ili jednakovrijedan. Stavka uključuje dobavu i ugradnju kuka za za vertikalnu stabilizaciju cijevi protiv izdizanja pod pritiskom. Kuke se ugrađuju se na svakih 1,5 m' cijevi. Stavka uključuje sav potreban ubodni spojni materijal promjera 17mm tip RAIN BIRD serije XFF i njegovu ugradnju, iskop plitkog rova do 5cm u supstratu, prije samog polaganja cijevi  te zagrtanje cijevi nakon polaganja. Obračun po dužnom metru ugrađene cijevi.Obračun se vrši po m' postavljene cijevi</t>
  </si>
  <si>
    <t>3.2.2.</t>
  </si>
  <si>
    <t>Dobava i polaganje distribucijske cijevi za površinsku ugradnju sa za ugradnju kapaljki , za pritisak 0,6 do 4 bara, dvoslojna, smeđa, tip Rain Bird XQ100. Stavka uključuje dobavu i ugradnju kuka za za vertikalnu stabilizaciju cijevi protiv izdizanja pod pritiskom. Kuke se ugrađuju se na svakih 1,5 m' cijevi. Stavka uključuje sav potreban ubodni spojni materijal promjera 17mm  Obračun po dužnom metru ugrađene cijevi.Obračun se vrši po m' postavljene cijevi.Stavka uključuje i dobavu i ugradnju kapaljki XB PC kapaljke s kompenzacijom pritiska.</t>
  </si>
  <si>
    <t>Opskrbna cijev kap po kap  - živice i tlopokrivači</t>
  </si>
  <si>
    <t>Stavka uključuje dobavu, dopremu i montažu opreme koja se sastoji od: 
- elektromagnetskog ventila 24V s priključnom cijevi tipa Rain Bird 100-PGA ili jednakovijedan (komplet uključuje dobavu i ugradnju odgovarajućeg navojnog komada T-komad ili koljeno 1" i dvije niple 1" "za izradu ventilskog sklopa sa svim potrebnim brtvenim materijalom te dvije vodotijesne spojnice tip Rain Bird DBR/Y6 po ventilu za spajanje na kabel automatike - MASTER VENTIL), 
- filtera s predsetiranim regulatorom pritiska R1" s izlaznim pritiskom 2,1bar za ugradnju na izlaznu stranu elektromagnetskog ventila koji kontrolira rad linije s kap po kap  tipa Rai Bird PRF 100 RBY ili jednakovrijedan (uključuje dobavu i ugradnju jednog kolčaka R1" i sav rad i sitni brtveni materijal za izvedbu spojeva), PGA100 IVM, regulator tlaka PSI-M30 i sav ostali materijal,sve prilagođeno za planirane linije navodnjavanja.Obračun se vrši po kompletu opremljenog okna</t>
  </si>
  <si>
    <t>3.2.1.</t>
  </si>
  <si>
    <t>Oprema okna za navodnjavanje</t>
  </si>
  <si>
    <t>3.2.</t>
  </si>
  <si>
    <t>Iskop rova kroz beton ili tlakavac zbog ugradnje cijevi.</t>
  </si>
  <si>
    <t>Ø 32 (vanjski promjer cijevi)</t>
  </si>
  <si>
    <t>Dobava, doprema i polaganje cijevi iz polietilena PE100, SDR17, 10 bara za izvedbu opskrbnih i lateralnih vodova. Stavka uključuje dobavu, strojno ručni iskop rova i ugradnju kvalitetnih spojnica iz polipropilena PN10 za izvedbu kompletnog cjevovoda s ograncima i spojevima na razdjelne i elektromagnetske ventile. Obračun se vrši po dužnom metru kompletno montiranog, pričvršćenog i ispitanog cjevovoda. U cijenu uključiti šlicanje i bušenje zidova na trasi polaganja cjevovoda. Količina uključuje 10% tehnološkog dodatka.Obračun se vrši po m' postavljenog voda</t>
  </si>
  <si>
    <t>3.1.</t>
  </si>
  <si>
    <t>3.</t>
  </si>
  <si>
    <r>
      <t>Nabava, dovoz i</t>
    </r>
    <r>
      <rPr>
        <b/>
        <sz val="8"/>
        <rFont val="Arial"/>
        <family val="2"/>
      </rPr>
      <t xml:space="preserve"> ručna ugradnja kamenog agregata</t>
    </r>
    <r>
      <rPr>
        <sz val="8"/>
        <rFont val="Arial"/>
        <family val="2"/>
        <charset val="238"/>
      </rPr>
      <t xml:space="preserve"> KAO:Kirmenjak mljeveni buratato bez čipsa, bjelaksto sive boje. Promjer kamenog agregata od 6 cm do 9 cm. Ugraditi debljinu od 10 cm. Obračun se vrši na kraju izvedenih radova.</t>
    </r>
  </si>
  <si>
    <t>m²</t>
  </si>
  <si>
    <t>Dobava, doprema i polaganje protukorovne folije na svoj površini koja je obuhvaćena sadnjom-biljne gredice, odmah nakon sadnje sa svim potrebnim rezanjima i prilagođavanjima površini.Potukorovnu foliju učvrstiti sa čeličnim kukama u zemlju radi što boljeg držanja zemlje na kosini. Obračun po m2</t>
  </si>
  <si>
    <t>Ugradnja kamenog škriljevca</t>
  </si>
  <si>
    <t>Izrada armature za penačice na pokosima. Armatura se izrađuje pomoću čeličnih klinova od armarunih šipki fi 6 i žica zavarena, pocinčana, zelena plastificirana visina 100 cm. Žica se prostire po pokosu i učvršćuje sa metalnim klinovima. Na istu armaturu se vezuju djelovi biljke.</t>
  </si>
  <si>
    <t>Sophora japonica "pendula" , h- 150-200cm</t>
  </si>
  <si>
    <t>Yucca rostrata,  Ø  lonca 20-24h 80-100cm</t>
  </si>
  <si>
    <t>Cordyline australis "Charlie boy", Ø  lonca 20-24h 80-100cm</t>
  </si>
  <si>
    <t>Dracena invidisa/Cordyline australis, Ø  lonca 20-26 h 120cm</t>
  </si>
  <si>
    <t>Cycas revoluta, Ø  lonca 20-26 h 120cm</t>
  </si>
  <si>
    <t>Nerium oleander "nana" red, Ø  lonca 14, h 100cm</t>
  </si>
  <si>
    <t>Trachelospermum jasminoides, Ø  lonca 14, h 150cm</t>
  </si>
  <si>
    <t>Teucrium fruticans, Ø  lonca 14, h 50cm</t>
  </si>
  <si>
    <t>Grevillea rosmanifolija, Ø  lonca 14, h 50cm</t>
  </si>
  <si>
    <t>Arbutus unedo, Ø  lonca 14 h 100-130cm</t>
  </si>
  <si>
    <t>Cotoneaster dammeri, Ø  lonca 14</t>
  </si>
  <si>
    <t>Rosmarinus officinalis var. "prostratus"  Ø  lonca 12-14</t>
  </si>
  <si>
    <t>Nabava i dobava biljnog materijala dobro razgranatog i sa već gotovim habitusom (u kontejneru ili loncu; I klase):</t>
  </si>
  <si>
    <t>stablo 80x80x80cm</t>
  </si>
  <si>
    <t>trajnice 70x70x70cm</t>
  </si>
  <si>
    <t>trajnice 50x50x50cm</t>
  </si>
  <si>
    <t>2.</t>
  </si>
  <si>
    <t>Izgradnja vrtnog zida tip kao element STORICA mix 04 OBLAK. Stavka uključuje izgradnju betonskog temlja širine 30 cm dužnom cijelog vrtnog zida. Stavka uključuje nabavu, dobavu i izgradnju zida sa svim potrebnim materijalima i radovima do izvedenog stanja zida na visinu 60 cm.</t>
  </si>
  <si>
    <r>
      <t xml:space="preserve">Nabava, dobava i </t>
    </r>
    <r>
      <rPr>
        <b/>
        <sz val="8"/>
        <color theme="1"/>
        <rFont val="Arial"/>
        <family val="2"/>
      </rPr>
      <t>ručno</t>
    </r>
    <r>
      <rPr>
        <sz val="8"/>
        <color theme="1"/>
        <rFont val="Arial"/>
        <family val="2"/>
      </rPr>
      <t xml:space="preserve"> nasipavanje plodne zemlje u sloju od cca 30 cm na površinu u betonske gredice oko bazena. Ugradnja plodne zemlje točkasto u iskopane rupe za sadnju biljaka. Sva zemlja se mora ugraditi </t>
    </r>
    <r>
      <rPr>
        <b/>
        <sz val="8"/>
        <color theme="1"/>
        <rFont val="Arial"/>
        <family val="2"/>
      </rPr>
      <t>isključivo ručno</t>
    </r>
    <r>
      <rPr>
        <sz val="8"/>
        <color theme="1"/>
        <rFont val="Arial"/>
        <family val="2"/>
      </rPr>
      <t xml:space="preserve"> bez korištenja ikakvih strojeva zbog nepristupačnosti terena. Nakon nasipavanja dobro nabiti sloj plodne zemlje, količina povećana za 20% radi slijeganja.</t>
    </r>
  </si>
  <si>
    <r>
      <t>Ručno grabljanje, planiranje i uklanjanje grubog materijala rizle/tampona na površinama iznad bazena.</t>
    </r>
    <r>
      <rPr>
        <b/>
        <sz val="8"/>
        <color theme="1"/>
        <rFont val="Arial"/>
        <family val="2"/>
      </rPr>
      <t>Ručno iznošenje materijala i odlaganje na gradsku deponiju</t>
    </r>
    <r>
      <rPr>
        <sz val="8"/>
        <color theme="1"/>
        <rFont val="Arial"/>
        <family val="2"/>
      </rPr>
      <t>.Površina zahvata cca.200 m2.</t>
    </r>
  </si>
  <si>
    <t>Demontaža postojeće ograde i zbrinjavanje na gradilištu, te ponovna montaža nakon završenih radova Dužina 10m</t>
  </si>
  <si>
    <t>Pripremni radovi</t>
  </si>
  <si>
    <t>Uređenje zelenih površina iznad glavnog bazena</t>
  </si>
  <si>
    <t>Dobava i polaganje cijevi kap-po-kap za površinsku ugradnju sa samoregulirajućim kapaljkama, za pritisak 0,6 do 4 bara, razmak kapaljki 33 cm, 2,3 l/h po kapaljki, dvoslojna, smeđa, tip Rain Bird XFD Drip Line. Stavka uključuje dobavu i ugradnju kuka za vertikalnu stabilizaciju cijevi protiv izdizanja pod pritiskom. Kuke se ugrađuju na svakih 2 m' cijevi. Stavka uključuje sav potreban ubodni spojni materijal promjera 17mm tip RAIN BIRD serije XFF. Obračun po dužnom metru ugrađene cijevi.</t>
  </si>
  <si>
    <t>Dobava i ugradnja kompleta za spajanje cijevi kap po kap na lateralni cjevovod. Komplet se sastoji od obujmice odgovarajućeg promjera, komada fleksibilne spojne cijevi Ø16mm tip RAIN BIRD SPX FLEX prosječne duljine 1m, te  prijelaznog komada 16mmx3/4" tip RAIN BIRD SBE-075, s pripadajućim brtvenim materijalom.</t>
  </si>
  <si>
    <t>Dobava i ugradnja dizni za statičke rasprskivače, tip Rain Bird serija HE-VAN uključivo podešavanje dometa i kuta rada.</t>
  </si>
  <si>
    <t>Dobava i ugradnja statičkog pop-up rasprskivača priključka 1/2", sektorski i puni krug, dometa 0,9 - 5,5 m, za radni pritisak 1,0 - 2,1 bar - tip RAIN BIRD  1804. Stavka uključuje spajanje rasprskivača na pripremljene spojne cijevi, visinsko podešavanje i ručno zbijanje zemlje oko rasprskivača za sprječavanje naginjanja uređaja u radu.</t>
  </si>
  <si>
    <t>Dobava i ugradnja spojnog kompleta za ugradnju rasprskivača na lateralni cjevovod. Komplet se sastoji od obujmice odgovarajućeg promjera, komada fleksibilne spojne cijevi Ø16mm prosječne duljine 1m, te dva prijelazna komada 16mm x (1/2" ili 3/4"), s pripadajućim brtvenim materijalom.</t>
  </si>
  <si>
    <t>Stavka uključuje dobavu, dopremu i montažu opreme koja se sastoji od: 
- elektromagnetskog ventila 24V s priključnom cijevi tipa Rain Bird 100-PGA ili jednakovijedan (komplet uključuje dobavu i ugradnju odgovarajućeg navojnog komada T-komad ili koljeno 1" i dvije niple 1" "za izradu ventilskog sklopa sa svim potrebnim brtvenim materijalom te dvije vodotijesne spojnice tip Rain Bird DBR/Y6 po ventilu za spajanje na kabel automatike - MASTER VENTIL), 
-Obračun se vrši po kompletu opremljenog okna</t>
  </si>
  <si>
    <t>Dobava, doprema i ugradnja kuglastog ventila promjera R1" (DN40) za priključak sklopova s elektroventilima  Stavka uključuje dobavu i ugradnju pripadajućih spojnih elemenata iz PP NP10bar:
Koljeno 1"Ž ... 1 kom.
Nipla 1" ... 1 kom.
Mehanička spojnica 40x1"M ... 1 kom.
Pripadajući brtveni materijal</t>
  </si>
  <si>
    <t>Položajno iskolčenje za rasprskivače razmjeravanjem projektirane međusobne udaljenosti na terenu, uz označavanje položaja zabodenim kolcem, zastavicom, šipkom iz armaturnog željeza ili sl.Pri određivanju položaja uređaja voditi računa o svim eventualnim izmjenama u planu sadnje ili obliku površina, te broj i raspored uređaja prilagoditi prema potrebi. Obračun po ugrađenom rasprskivaču.</t>
  </si>
  <si>
    <t>Ø 40 (vanjski promjer cijevi)</t>
  </si>
  <si>
    <t xml:space="preserve">Dobava, doprema i polaganje cijevi iz polietilena PE100, SDR17, 10 bara za izvedbu opskrbnih i lateralnih vodova. Stavka uključuje dobavu, strojno ručni iskop rova i ugradnju kvalitetnih spojnica iz polipropilena PN10 za izvedbu kompletnog cjevovoda s ograncima i spojevima na razdjelne i elektromagnetske ventile. Obračun se vrši po dužnom metru kompletno montiranog, pričvršćenog i ispitanog cjevovoda. U cijenu uključiti šlicanje i bušenje zidova na trasi polaganja cjevovoda. Količina uključuje 10% tehnološkog dodatka.Obračun se vrši po m' postavljenog voda </t>
  </si>
  <si>
    <t xml:space="preserve">Navodnjavanje </t>
  </si>
  <si>
    <r>
      <t>Nabava, dovoz i</t>
    </r>
    <r>
      <rPr>
        <b/>
        <sz val="8"/>
        <rFont val="Arial"/>
        <family val="2"/>
      </rPr>
      <t xml:space="preserve"> </t>
    </r>
    <r>
      <rPr>
        <sz val="8"/>
        <rFont val="Arial"/>
        <family val="2"/>
      </rPr>
      <t>ručna ugradnja kamenog agregata</t>
    </r>
    <r>
      <rPr>
        <sz val="8"/>
        <rFont val="Arial"/>
        <family val="2"/>
        <charset val="238"/>
      </rPr>
      <t xml:space="preserve"> KAO:Kirmenjak mljeveni buratato bez čipsa, bjelaksto sive boje. Promjer kamenog agregata od 4 cm do 9 cm. Ugraditi debljinu od 10 cm. Obračun se vrši na kraju izvedenih radova.</t>
    </r>
  </si>
  <si>
    <t>lit</t>
  </si>
  <si>
    <t>Nabava, dobava i ugradnja humusno tresetnog supstrata, tip KAO: Biokompovit trava u količini 10 L/ m². U jediničnu cijenu uključen je sav rad, materijal i transport potreban za realizaciju stavke. Obračun po m² travnjaka.</t>
  </si>
  <si>
    <t>Izrada travnjaka.Gnojidba s gnojivom Landscape Pro New Grass (Starter) 2 -3 mjeseca, 20-20-08 +2MgO; 2,1 kg i organskim gnojivom Stallatico u briketima;  24 kg i tresetom. Niveliranje površine na +/- 2%, sjetva travne smjese, inkorporacija travne smjese i valjanje. Deklarirana travna smjesa I klase: 2,4 kg. Sastav travne smjese: Festuca arundinacea 90%, Poa pratense 10%. KAO:LandscaperPro Sun&amp;Shade.</t>
  </si>
  <si>
    <t>Nabava, dovoz i strojno planiranje humusne zemlje u prosječnom sloju i površinama koje odredi nadzorni inženjer. Količina se povećava za 20% zbog slijeganja zemlje, koja je uključena u ukupnu količinu.</t>
  </si>
  <si>
    <t xml:space="preserve">Pažljivo strojno prekopavanje (frezanje) na prosječnoj dubini od 5-10 cm. Prije prekopavanja označiti sve elemente postojećeg navodnjavanja. U slučaju oštećenja instalacija izvođač snosi trošak popravka. </t>
  </si>
  <si>
    <t>Formiranje travnjaka</t>
  </si>
  <si>
    <t xml:space="preserve">Ugradnja vulkanskog kamena na 7 zasebnih površina kao malča (cca. 3 m²) oko stabala. Postavlja se direktno na geotextil u količini 50 litara/ m². </t>
  </si>
  <si>
    <t>Nabava i dovoz vulkanskog kamena za pokrivanje površine oko stabla, KAO: Lapilo- vulkanski kamen, dimenzije 10-16 mm, crveno smeđe boje. Fco gradilište, istovareno.</t>
  </si>
  <si>
    <t>Nabava, dobava i postavljanje protukorovne folije 125g/m. Postavlja se na postojeću zemljanu podlogu tako da se platno rubno sa svake strane podigne za 5 cm. Obračun prema stvarno utrošenim količinama.</t>
  </si>
  <si>
    <t>Nabava, dobava i postavljanje PE obruba (graničnika) 'L' profila visine 8 cm radi odvajanja vulkanskog kamena od travnjaka (tip kao "Lacogreen – PRO BOR" 120/4 mm crne boje). Postavlja se na dubinu od 7,5 cm u prethodno usko iskopani kanal tako da iznad gotove površine terena bude uzdignut do 0,5 cm. Rubnjak se učvršćuje plastičnim klinovima dim 230 mm svakih 0,5 m i zemljom od iskopa. Odvoz viška materijala od iskopa na gradski deponij. Obračun prema stvarno utrošenim količinama.</t>
  </si>
  <si>
    <t>Vrtno- tehnički elementi</t>
  </si>
  <si>
    <t>Pittosporum tobira, h 100-120cm , Ø  lonca 12-14</t>
  </si>
  <si>
    <t>Pittosporum tobira "nana", Ø  lonca14</t>
  </si>
  <si>
    <t>Teucrium fruticans, Ø  lonca -16</t>
  </si>
  <si>
    <t>Agapanthus africanus "white", Ø  lonca 12-14</t>
  </si>
  <si>
    <t>Agapanthus africanus "blue", Ø  lonca 12-14</t>
  </si>
  <si>
    <t>Lavandula angustifolija, Ø  lonca 12-14</t>
  </si>
  <si>
    <t>Santolina chamaecyparissus, Ø  lonca 12-14</t>
  </si>
  <si>
    <t>Perovskia atriplicifolia  Ø  lonca 12-14</t>
  </si>
  <si>
    <t>Cotoneaster dammeri  Ø  lonca 12-14</t>
  </si>
  <si>
    <t>Rosmarinus officinalis var. "prostratus"  Ø  lonca 12</t>
  </si>
  <si>
    <t>Delosperma cooperi,  Ø  lonca 12</t>
  </si>
  <si>
    <t>Gaura leindheimeri bellea dark pink,  Ø  lonca 14</t>
  </si>
  <si>
    <t>Loropetalum chinense, Ø  lonca 14-16, h- 40cm</t>
  </si>
  <si>
    <t>Lagerstroemia indica, h 200-250cm (stablašica)</t>
  </si>
  <si>
    <t>Sophora japonica "pendula" h- 150-200cm</t>
  </si>
  <si>
    <t xml:space="preserve">Nerium oleandar, h 150cm </t>
  </si>
  <si>
    <t>Cupressus × leylandii, h- 120-150cm</t>
  </si>
  <si>
    <t>trajnice 30x30x30cm</t>
  </si>
  <si>
    <t>Iskop rupa u tlu bez obzira na ktg tla. Ispuna zemljom, humusno tresetnim supstratom i sadnja biljnog materijala s gnojidbom (Organski briketirani gnoj Stallatico i Osmocote exact  6M 15-9-9+Mg+Mikro) i jednokratnim zalijevanjem. Pikamiranje ukoliko se naiđe na stijenu. odvoz viška materijala na gradsku deponiju.</t>
  </si>
  <si>
    <t>Olea europea, opseg debla 130 do 180 cm, visina 2m (primjer na fotografiji)</t>
  </si>
  <si>
    <t>Sadnja stabla stare masline</t>
  </si>
  <si>
    <t>Iskop i odvoz viška materijala/tampona sa područja obuhvata zahvata na površinama koje odredi nadzorni inženjer.</t>
  </si>
  <si>
    <t>Phillyrea latifolia, h 150cm</t>
  </si>
  <si>
    <t>Pittosporum tobira, h 100-120cm</t>
  </si>
  <si>
    <t>Lagerstroemia indica, h 200cm</t>
  </si>
  <si>
    <t>Nerium oleandar, h 150cm</t>
  </si>
  <si>
    <t>Calistemon, h 150cm</t>
  </si>
  <si>
    <t>Olea europea, h 200-300cm</t>
  </si>
  <si>
    <t>Strojni iskop i uklanjanje postojećeg grmlja i stabala sa površine obuhvaćene zahvatom. Stavka uključuje strojno vađenje biljke, spremanje na gradilištu i ponovnu sadnju na poziciju unutar kampa koju odredi investitor.Prije presadnje potrebno orezati bilje po uputi nadzornog inzenjera.</t>
  </si>
  <si>
    <t>DESTINACIJA: NJIVICE</t>
  </si>
  <si>
    <t>Ponudbeni troškovnik za radove krajobraznog uređenja u AC Atea_Krk</t>
  </si>
  <si>
    <t>Naziv objekta</t>
  </si>
  <si>
    <t>R. broj</t>
  </si>
  <si>
    <t>Opis</t>
  </si>
  <si>
    <t>JM</t>
  </si>
  <si>
    <t>KOL</t>
  </si>
  <si>
    <t>Iznos</t>
  </si>
  <si>
    <t>Ukupno</t>
  </si>
  <si>
    <t>Napomena</t>
  </si>
  <si>
    <t>UKUPNO</t>
  </si>
  <si>
    <t>Uređenje zelenih na ulazu u kamp i parkingu</t>
  </si>
  <si>
    <t>REKAPITULACIJA</t>
  </si>
  <si>
    <t>2.1.</t>
  </si>
  <si>
    <t>2.2.</t>
  </si>
  <si>
    <t>2.3.</t>
  </si>
  <si>
    <t>2.1.1.</t>
  </si>
  <si>
    <t>2.1.2.</t>
  </si>
  <si>
    <t>2.1.3.</t>
  </si>
  <si>
    <t>2.1.4.</t>
  </si>
  <si>
    <t>2.4.</t>
  </si>
  <si>
    <t>4.</t>
  </si>
  <si>
    <t>2.2.1.</t>
  </si>
  <si>
    <t>2.2.2.</t>
  </si>
  <si>
    <t>2.2.3.</t>
  </si>
  <si>
    <t>2.2.7.</t>
  </si>
  <si>
    <t>2.2.5.</t>
  </si>
  <si>
    <t>2.2.6.</t>
  </si>
  <si>
    <t>2.2.4.</t>
  </si>
  <si>
    <t>2.2.8.</t>
  </si>
  <si>
    <t>2.2.9.</t>
  </si>
  <si>
    <t>2.2.10.</t>
  </si>
  <si>
    <t>2.2.11.</t>
  </si>
  <si>
    <t>2.2.12.</t>
  </si>
  <si>
    <t>2.2.13.</t>
  </si>
  <si>
    <t>2.2.14.</t>
  </si>
  <si>
    <t>2.2.15.</t>
  </si>
  <si>
    <t>2.2.16.</t>
  </si>
  <si>
    <t>2.3.1.</t>
  </si>
  <si>
    <t>2.3.2.</t>
  </si>
  <si>
    <t>2.3.3.</t>
  </si>
  <si>
    <t>Cilindrično tokareni i dubinski impregnirani kolci (oblice) Ø 6 cm; h 3 m, 3 kolca/ stablo. Kolci se međusobno povezuju s tri poprečne letvice zbog stabilnosti. Vezanje jutenom trakom (1 m po stablu).</t>
  </si>
  <si>
    <t>2.3.4.</t>
  </si>
  <si>
    <t>4.1.</t>
  </si>
  <si>
    <t>4.2.</t>
  </si>
  <si>
    <t>4.3.</t>
  </si>
  <si>
    <t>4.4.</t>
  </si>
  <si>
    <t>4.5.</t>
  </si>
  <si>
    <t>4.6.</t>
  </si>
  <si>
    <t>4.7.</t>
  </si>
  <si>
    <t>4.8.</t>
  </si>
  <si>
    <t>4.8.1.</t>
  </si>
  <si>
    <t>4.9.</t>
  </si>
  <si>
    <t>Iskop rupa u navezenom materijalu/tamponu u pokosu na površinama zahvata.Iskopani materijal strojno/ručno odvesti van zahvata i zbrinuti(stavka 1.2). Sadnja biljnog materijala s gnojidbom, te vezivanjem na armaturu.</t>
  </si>
  <si>
    <t>3.2.4.</t>
  </si>
  <si>
    <t>3.3.</t>
  </si>
  <si>
    <t>3.3.1.</t>
  </si>
  <si>
    <t>3.3.2.</t>
  </si>
  <si>
    <t>3.3.3.</t>
  </si>
  <si>
    <t>3.3.4.</t>
  </si>
  <si>
    <t>3.3.5.</t>
  </si>
  <si>
    <t>1.1.2.</t>
  </si>
  <si>
    <t>1.1.3.</t>
  </si>
  <si>
    <t>1.1.4.</t>
  </si>
  <si>
    <t>1.1.5.</t>
  </si>
  <si>
    <t>1.1.6.</t>
  </si>
  <si>
    <t>2.1.3.1.</t>
  </si>
  <si>
    <t>2.1.3.2.</t>
  </si>
  <si>
    <t>2.1.2.1.</t>
  </si>
  <si>
    <t>2..3.</t>
  </si>
  <si>
    <t>2.3.5.</t>
  </si>
  <si>
    <t>2.3.6.</t>
  </si>
  <si>
    <t>2.3.7.</t>
  </si>
  <si>
    <t>2.3.8.</t>
  </si>
  <si>
    <t>2.3.9.</t>
  </si>
  <si>
    <t>2.3.10.</t>
  </si>
  <si>
    <t>2.3.11.</t>
  </si>
  <si>
    <t>2.3.12.</t>
  </si>
  <si>
    <t>2.3.14.</t>
  </si>
  <si>
    <t>2.3.13.</t>
  </si>
  <si>
    <t>2.3.15.</t>
  </si>
  <si>
    <t>2.3.16.</t>
  </si>
  <si>
    <t>2.3.17.</t>
  </si>
  <si>
    <t>2.3.18.</t>
  </si>
  <si>
    <t>2.4.1.</t>
  </si>
  <si>
    <t>2.4.2.</t>
  </si>
  <si>
    <t>2.5.</t>
  </si>
  <si>
    <t>2.6.</t>
  </si>
  <si>
    <t>2.5.1.</t>
  </si>
  <si>
    <t>2.5.2.</t>
  </si>
  <si>
    <t>2.5.3.</t>
  </si>
  <si>
    <t>2.5.4.</t>
  </si>
  <si>
    <t>2.6.1.</t>
  </si>
  <si>
    <t>2.6.2.</t>
  </si>
  <si>
    <t>2.6.3.</t>
  </si>
  <si>
    <t>2.6.4.</t>
  </si>
  <si>
    <t>4.2.1.</t>
  </si>
  <si>
    <t>4.2.2.</t>
  </si>
  <si>
    <t>4.10.</t>
  </si>
  <si>
    <t>4.11.</t>
  </si>
  <si>
    <t>4.12.</t>
  </si>
  <si>
    <t>4.13.</t>
  </si>
  <si>
    <t>4.14.</t>
  </si>
  <si>
    <t>1.5.</t>
  </si>
  <si>
    <t>Ugradnja metalnog rubnjaka.Rubnjak se izrađuje od metalnog profila – plosnato željezo dimenzija 5 mm × 200 mm × 200 mm. Rubnjak se polaže na dno pokosa,uz živicu da se formira cvijetna gredica, a pojedini elementi se međusobno kontinuirano zavaruju.Na svakih 1,0 m predviđeno je zabijanje čeličnih ankera (šipka Ø10 mm dužine 700mm) u tlo. Rubnjak se zavaruje za anker s vanjske strane, tako da anker nakon nasipavanja zemlje nije vidljiv.Stavka uključuje sav materijal, zavarivačke radove, sidrenje i montažu, kompletno izvedeno prema pravilima struke.</t>
  </si>
  <si>
    <t>Hoteli Njivice d.d.</t>
  </si>
  <si>
    <t>Polygala myrtifolia , Ø  lonca 12-14, h 50cm</t>
  </si>
  <si>
    <t>Pittosporum tobira "nana", Ø  lonca 14, h 40cm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</si>
</sst>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Aptos Narrow"/>
      <family val="2"/>
      <charset val="238"/>
      <scheme val="minor"/>
    </font>
    <font>
      <sz val="8"/>
      <color theme="1"/>
      <name val="Arial"/>
      <family val="2"/>
    </font>
    <font>
      <sz val="8"/>
      <name val="Arial"/>
      <family val="2"/>
      <charset val="238"/>
    </font>
    <font>
      <sz val="10"/>
      <name val="Arial"/>
      <family val="2"/>
      <charset val="238"/>
    </font>
    <font>
      <b/>
      <sz val="8"/>
      <color theme="1"/>
      <name val="Arial"/>
      <family val="2"/>
    </font>
    <font>
      <sz val="8"/>
      <name val="Arial"/>
      <family val="2"/>
    </font>
    <font>
      <sz val="10"/>
      <name val="Helv"/>
    </font>
    <font>
      <b/>
      <sz val="8"/>
      <name val="Arial"/>
      <family val="2"/>
    </font>
    <font>
      <sz val="8"/>
      <color rgb="FF000000"/>
      <name val="Arial"/>
      <family val="2"/>
    </font>
    <font>
      <i/>
      <sz val="8"/>
      <name val="Arial"/>
      <family val="2"/>
    </font>
    <font>
      <sz val="10"/>
      <name val="Arial"/>
      <family val="2"/>
    </font>
    <font>
      <i/>
      <sz val="8"/>
      <name val="Arial"/>
      <family val="2"/>
      <charset val="238"/>
    </font>
    <font>
      <b/>
      <sz val="8"/>
      <name val="Arial"/>
      <family val="2"/>
      <charset val="238"/>
    </font>
    <font>
      <sz val="8"/>
      <color theme="3" tint="0.499984740745262"/>
      <name val="Arial"/>
      <family val="2"/>
    </font>
    <font>
      <vertAlign val="superscript"/>
      <sz val="8"/>
      <name val="Arial"/>
      <family val="2"/>
    </font>
    <font>
      <sz val="11"/>
      <color rgb="FF000000"/>
      <name val="Calibri"/>
      <family val="2"/>
      <charset val="238"/>
    </font>
    <font>
      <sz val="8"/>
      <color rgb="FF0070C0"/>
      <name val="Arial"/>
      <family val="2"/>
    </font>
    <font>
      <i/>
      <sz val="8"/>
      <color theme="1"/>
      <name val="Arial"/>
      <family val="2"/>
    </font>
    <font>
      <b/>
      <sz val="8"/>
      <color rgb="FF000000"/>
      <name val="Arial"/>
      <family val="2"/>
    </font>
    <font>
      <b/>
      <sz val="12"/>
      <color theme="1"/>
      <name val="Arial"/>
      <family val="2"/>
    </font>
    <font>
      <b/>
      <sz val="12"/>
      <name val="Arial"/>
      <family val="2"/>
      <charset val="238"/>
    </font>
    <font>
      <b/>
      <sz val="12"/>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bgColor rgb="FFE7E6E6"/>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42">
    <border>
      <left/>
      <right/>
      <top/>
      <bottom/>
      <diagonal/>
    </border>
    <border>
      <left style="thin">
        <color theme="2"/>
      </left>
      <right style="thin">
        <color theme="2"/>
      </right>
      <top style="thin">
        <color theme="2"/>
      </top>
      <bottom style="thin">
        <color theme="2"/>
      </bottom>
      <diagonal/>
    </border>
    <border>
      <left/>
      <right/>
      <top style="hair">
        <color auto="1"/>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2"/>
      </left>
      <right style="thin">
        <color theme="2"/>
      </right>
      <top/>
      <bottom style="thin">
        <color theme="2"/>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thin">
        <color theme="2"/>
      </left>
      <right style="thin">
        <color theme="2"/>
      </right>
      <top style="medium">
        <color theme="1"/>
      </top>
      <bottom style="medium">
        <color theme="1"/>
      </bottom>
      <diagonal/>
    </border>
    <border>
      <left style="medium">
        <color theme="1"/>
      </left>
      <right/>
      <top style="medium">
        <color theme="1"/>
      </top>
      <bottom style="medium">
        <color theme="1"/>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theme="2"/>
      </right>
      <top style="thin">
        <color theme="2"/>
      </top>
      <bottom style="thin">
        <color them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thin">
        <color theme="2"/>
      </bottom>
      <diagonal/>
    </border>
    <border>
      <left style="thin">
        <color theme="2"/>
      </left>
      <right style="medium">
        <color theme="1"/>
      </right>
      <top/>
      <bottom style="thin">
        <color theme="2"/>
      </bottom>
      <diagonal/>
    </border>
    <border>
      <left style="medium">
        <color theme="1"/>
      </left>
      <right/>
      <top style="thin">
        <color theme="2"/>
      </top>
      <bottom style="thin">
        <color theme="2"/>
      </bottom>
      <diagonal/>
    </border>
    <border>
      <left style="thin">
        <color theme="2"/>
      </left>
      <right style="medium">
        <color theme="1"/>
      </right>
      <top style="thin">
        <color theme="2"/>
      </top>
      <bottom style="thin">
        <color theme="2"/>
      </bottom>
      <diagonal/>
    </border>
    <border>
      <left style="medium">
        <color theme="1"/>
      </left>
      <right/>
      <top/>
      <bottom/>
      <diagonal/>
    </border>
    <border>
      <left/>
      <right style="medium">
        <color theme="1"/>
      </right>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style="thin">
        <color theme="2"/>
      </right>
      <top style="thin">
        <color theme="2"/>
      </top>
      <bottom style="thin">
        <color theme="2"/>
      </bottom>
      <diagonal/>
    </border>
    <border>
      <left/>
      <right/>
      <top/>
      <bottom style="medium">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thin">
        <color theme="2"/>
      </left>
      <right style="thin">
        <color theme="2"/>
      </right>
      <top style="thin">
        <color theme="2"/>
      </top>
      <bottom/>
      <diagonal/>
    </border>
    <border>
      <left style="medium">
        <color theme="1"/>
      </left>
      <right/>
      <top/>
      <bottom style="medium">
        <color indexed="64"/>
      </bottom>
      <diagonal/>
    </border>
    <border>
      <left/>
      <right/>
      <top/>
      <bottom style="medium">
        <color indexed="64"/>
      </bottom>
      <diagonal/>
    </border>
    <border>
      <left/>
      <right style="medium">
        <color theme="1"/>
      </right>
      <top/>
      <bottom style="medium">
        <color indexed="64"/>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medium">
        <color indexed="64"/>
      </right>
      <top/>
      <bottom/>
      <diagonal/>
    </border>
    <border>
      <left style="medium">
        <color indexed="64"/>
      </left>
      <right style="medium">
        <color theme="1"/>
      </right>
      <top/>
      <bottom/>
      <diagonal/>
    </border>
    <border>
      <left style="medium">
        <color theme="1"/>
      </left>
      <right style="medium">
        <color indexed="64"/>
      </right>
      <top/>
      <bottom style="medium">
        <color theme="1"/>
      </bottom>
      <diagonal/>
    </border>
    <border>
      <left style="medium">
        <color indexed="64"/>
      </left>
      <right style="medium">
        <color theme="1"/>
      </right>
      <top/>
      <bottom style="medium">
        <color theme="1"/>
      </bottom>
      <diagonal/>
    </border>
    <border>
      <left style="medium">
        <color indexed="64"/>
      </left>
      <right/>
      <top/>
      <bottom/>
      <diagonal/>
    </border>
    <border>
      <left style="medium">
        <color indexed="64"/>
      </left>
      <right/>
      <top/>
      <bottom style="medium">
        <color theme="1"/>
      </bottom>
      <diagonal/>
    </border>
  </borders>
  <cellStyleXfs count="8">
    <xf numFmtId="0" fontId="0" fillId="0" borderId="0"/>
    <xf numFmtId="0" fontId="3" fillId="0" borderId="0" applyNumberFormat="0"/>
    <xf numFmtId="0" fontId="6" fillId="0" borderId="0"/>
    <xf numFmtId="0" fontId="3" fillId="0" borderId="0"/>
    <xf numFmtId="0" fontId="10" fillId="0" borderId="0"/>
    <xf numFmtId="0" fontId="3" fillId="0" borderId="0"/>
    <xf numFmtId="0" fontId="15" fillId="0" borderId="0"/>
    <xf numFmtId="0" fontId="15" fillId="0" borderId="0"/>
  </cellStyleXfs>
  <cellXfs count="173">
    <xf numFmtId="0" fontId="0" fillId="0" borderId="0" xfId="0"/>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1" applyFont="1" applyBorder="1" applyAlignment="1">
      <alignment horizontal="left" vertical="center" wrapText="1"/>
    </xf>
    <xf numFmtId="0" fontId="5" fillId="0" borderId="1" xfId="0" applyFont="1" applyBorder="1" applyAlignment="1">
      <alignment horizontal="left" vertical="center" wrapText="1"/>
    </xf>
    <xf numFmtId="2" fontId="5" fillId="0" borderId="2" xfId="2" applyNumberFormat="1" applyFont="1" applyBorder="1" applyAlignment="1" applyProtection="1">
      <alignment horizontal="left" vertical="center" wrapText="1"/>
      <protection hidden="1"/>
    </xf>
    <xf numFmtId="0" fontId="5" fillId="0" borderId="1" xfId="3" applyFont="1" applyBorder="1" applyAlignment="1">
      <alignment horizontal="left" vertical="center" wrapText="1"/>
    </xf>
    <xf numFmtId="0" fontId="7" fillId="0" borderId="1" xfId="0" applyFont="1" applyBorder="1" applyAlignment="1">
      <alignment horizontal="left" vertical="center" wrapText="1"/>
    </xf>
    <xf numFmtId="0" fontId="8" fillId="0" borderId="0" xfId="0" applyFont="1" applyAlignment="1">
      <alignment horizontal="center" vertical="center" wrapText="1"/>
    </xf>
    <xf numFmtId="0" fontId="9" fillId="0" borderId="3" xfId="0" applyFont="1" applyBorder="1" applyAlignment="1">
      <alignment horizontal="left" vertical="center" wrapText="1"/>
    </xf>
    <xf numFmtId="4" fontId="11" fillId="0" borderId="1" xfId="5" applyNumberFormat="1" applyFont="1" applyBorder="1" applyAlignment="1">
      <alignment horizontal="left" vertical="center" wrapText="1"/>
    </xf>
    <xf numFmtId="0" fontId="2" fillId="0" borderId="1" xfId="5" applyFont="1" applyBorder="1" applyAlignment="1">
      <alignment horizontal="left" vertical="center" wrapText="1"/>
    </xf>
    <xf numFmtId="4" fontId="2" fillId="0" borderId="1" xfId="5" applyNumberFormat="1" applyFont="1" applyBorder="1" applyAlignment="1">
      <alignment horizontal="left" vertical="center" wrapText="1"/>
    </xf>
    <xf numFmtId="0" fontId="12" fillId="0" borderId="4" xfId="0" applyFont="1" applyBorder="1" applyAlignment="1">
      <alignment horizontal="left" vertical="center" wrapText="1"/>
    </xf>
    <xf numFmtId="164" fontId="13" fillId="2"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left" vertical="center" wrapText="1"/>
    </xf>
    <xf numFmtId="2" fontId="5" fillId="0" borderId="1" xfId="0" applyNumberFormat="1" applyFont="1" applyBorder="1" applyAlignment="1">
      <alignment horizontal="center" vertical="center" wrapText="1"/>
    </xf>
    <xf numFmtId="4" fontId="5" fillId="2" borderId="1" xfId="0" applyNumberFormat="1" applyFont="1" applyFill="1" applyBorder="1" applyAlignment="1">
      <alignment horizontal="center" vertical="center"/>
    </xf>
    <xf numFmtId="4" fontId="5" fillId="0" borderId="1" xfId="3" applyNumberFormat="1" applyFont="1" applyBorder="1" applyAlignment="1">
      <alignment horizontal="left" vertical="center" wrapText="1"/>
    </xf>
    <xf numFmtId="2" fontId="5" fillId="2" borderId="1" xfId="0" applyNumberFormat="1" applyFont="1" applyFill="1" applyBorder="1" applyAlignment="1">
      <alignment horizontal="center" vertical="center"/>
    </xf>
    <xf numFmtId="4" fontId="5" fillId="2" borderId="1" xfId="4" applyNumberFormat="1" applyFont="1" applyFill="1" applyBorder="1" applyAlignment="1">
      <alignment horizontal="center" vertical="center"/>
    </xf>
    <xf numFmtId="4" fontId="9" fillId="0" borderId="1" xfId="0" applyNumberFormat="1" applyFont="1" applyBorder="1" applyAlignment="1">
      <alignment horizontal="left" vertical="center" wrapText="1"/>
    </xf>
    <xf numFmtId="4" fontId="5" fillId="0" borderId="1" xfId="5" applyNumberFormat="1" applyFont="1" applyBorder="1" applyAlignment="1">
      <alignment horizontal="left" vertical="center" wrapText="1"/>
    </xf>
    <xf numFmtId="164" fontId="13" fillId="2" borderId="4" xfId="0" applyNumberFormat="1"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6" xfId="0" applyFont="1" applyBorder="1" applyAlignment="1">
      <alignment horizontal="left" vertical="center" wrapText="1"/>
    </xf>
    <xf numFmtId="0" fontId="5" fillId="0" borderId="6"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3" applyFont="1" applyBorder="1" applyAlignment="1">
      <alignment horizontal="left" vertical="center" wrapText="1"/>
    </xf>
    <xf numFmtId="2" fontId="5" fillId="2" borderId="1" xfId="0" applyNumberFormat="1" applyFont="1" applyFill="1" applyBorder="1" applyAlignment="1" applyProtection="1">
      <alignment horizontal="center" vertical="center"/>
      <protection locked="0"/>
    </xf>
    <xf numFmtId="164" fontId="1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xf>
    <xf numFmtId="2" fontId="8" fillId="0" borderId="1" xfId="0" applyNumberFormat="1" applyFont="1" applyBorder="1" applyAlignment="1">
      <alignment horizontal="center" vertical="center" wrapText="1"/>
    </xf>
    <xf numFmtId="4" fontId="16" fillId="3" borderId="1" xfId="0" applyNumberFormat="1" applyFont="1" applyFill="1" applyBorder="1" applyAlignment="1">
      <alignment horizontal="center" vertical="center" wrapText="1"/>
    </xf>
    <xf numFmtId="0" fontId="2" fillId="2" borderId="1" xfId="7" applyFont="1" applyFill="1" applyBorder="1" applyAlignment="1">
      <alignment horizontal="center" vertical="center"/>
    </xf>
    <xf numFmtId="0" fontId="2" fillId="0" borderId="1" xfId="4" applyFont="1" applyBorder="1" applyAlignment="1">
      <alignment horizontal="center" vertical="center"/>
    </xf>
    <xf numFmtId="0" fontId="5" fillId="2" borderId="1" xfId="4" applyFont="1" applyFill="1" applyBorder="1" applyAlignment="1">
      <alignment horizontal="center" vertical="center"/>
    </xf>
    <xf numFmtId="0" fontId="9" fillId="0" borderId="1" xfId="0" applyFont="1" applyBorder="1" applyAlignment="1">
      <alignment horizontal="left" vertical="center" wrapText="1"/>
    </xf>
    <xf numFmtId="4" fontId="16" fillId="0" borderId="1" xfId="0" applyNumberFormat="1" applyFont="1" applyBorder="1" applyAlignment="1">
      <alignment horizontal="center" vertical="center"/>
    </xf>
    <xf numFmtId="0" fontId="17" fillId="0" borderId="1" xfId="0" applyFont="1" applyBorder="1" applyAlignment="1">
      <alignment horizontal="left" vertical="center"/>
    </xf>
    <xf numFmtId="0" fontId="16" fillId="0" borderId="1" xfId="0" applyFont="1" applyBorder="1" applyAlignment="1">
      <alignment horizontal="center" vertical="center"/>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4" fontId="13"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left" vertical="center"/>
    </xf>
    <xf numFmtId="0" fontId="7" fillId="0" borderId="4" xfId="0" applyFont="1" applyBorder="1" applyAlignment="1">
      <alignment horizontal="left" vertical="center" wrapText="1"/>
    </xf>
    <xf numFmtId="0" fontId="19" fillId="0" borderId="0" xfId="0" applyFont="1"/>
    <xf numFmtId="0" fontId="7" fillId="5" borderId="9" xfId="0" applyFont="1" applyFill="1" applyBorder="1" applyAlignment="1">
      <alignment horizontal="left" vertical="center" wrapText="1"/>
    </xf>
    <xf numFmtId="0" fontId="7" fillId="5" borderId="9" xfId="0" applyFont="1" applyFill="1" applyBorder="1" applyAlignment="1">
      <alignment horizontal="center" vertical="center" wrapText="1"/>
    </xf>
    <xf numFmtId="0" fontId="7" fillId="0" borderId="12" xfId="0" applyFont="1" applyBorder="1" applyAlignment="1">
      <alignment horizontal="left" vertical="center" wrapText="1"/>
    </xf>
    <xf numFmtId="0" fontId="2" fillId="0" borderId="12" xfId="3" applyFont="1" applyBorder="1" applyAlignment="1">
      <alignment horizontal="left" vertical="center" wrapText="1"/>
    </xf>
    <xf numFmtId="0" fontId="2" fillId="0" borderId="12" xfId="0" applyFont="1" applyBorder="1" applyAlignment="1">
      <alignment horizontal="left" vertical="center" wrapText="1"/>
    </xf>
    <xf numFmtId="0" fontId="0" fillId="4" borderId="13" xfId="0" applyFill="1" applyBorder="1"/>
    <xf numFmtId="0" fontId="12" fillId="4" borderId="14" xfId="0" applyFont="1" applyFill="1" applyBorder="1" applyAlignment="1">
      <alignment horizontal="center" vertical="center" wrapText="1"/>
    </xf>
    <xf numFmtId="0" fontId="20" fillId="4" borderId="14" xfId="0" applyFont="1" applyFill="1" applyBorder="1" applyAlignment="1">
      <alignment horizontal="center" vertical="center" wrapText="1"/>
    </xf>
    <xf numFmtId="4" fontId="12" fillId="4" borderId="14" xfId="0" applyNumberFormat="1" applyFont="1" applyFill="1" applyBorder="1" applyAlignment="1">
      <alignment horizontal="center" vertical="center" wrapText="1"/>
    </xf>
    <xf numFmtId="0" fontId="0" fillId="4" borderId="15" xfId="0" applyFill="1" applyBorder="1"/>
    <xf numFmtId="49" fontId="5" fillId="0" borderId="16" xfId="0" applyNumberFormat="1" applyFont="1" applyBorder="1" applyAlignment="1">
      <alignment horizontal="left" vertical="center" wrapText="1"/>
    </xf>
    <xf numFmtId="0" fontId="8" fillId="0" borderId="17" xfId="0" applyFont="1" applyBorder="1" applyAlignment="1">
      <alignment horizontal="center" vertical="center" wrapText="1"/>
    </xf>
    <xf numFmtId="49" fontId="5" fillId="0" borderId="18" xfId="0" applyNumberFormat="1" applyFont="1" applyBorder="1" applyAlignment="1">
      <alignment horizontal="left" vertical="center" wrapText="1"/>
    </xf>
    <xf numFmtId="0" fontId="8" fillId="0" borderId="19" xfId="0" applyFont="1" applyBorder="1" applyAlignment="1">
      <alignment horizontal="center" vertical="center" wrapText="1"/>
    </xf>
    <xf numFmtId="49" fontId="5" fillId="0" borderId="20" xfId="0" applyNumberFormat="1"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left" vertical="center"/>
    </xf>
    <xf numFmtId="2" fontId="8" fillId="0" borderId="0" xfId="0" applyNumberFormat="1"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49" fontId="1" fillId="0" borderId="0" xfId="6" applyNumberFormat="1" applyFont="1" applyAlignment="1">
      <alignment horizontal="center" vertical="center" wrapText="1"/>
    </xf>
    <xf numFmtId="49" fontId="5" fillId="0" borderId="8" xfId="0" applyNumberFormat="1" applyFont="1" applyBorder="1" applyAlignment="1">
      <alignment horizontal="left" vertical="center" wrapText="1"/>
    </xf>
    <xf numFmtId="0" fontId="1" fillId="0" borderId="20" xfId="0" applyFont="1" applyBorder="1" applyAlignment="1">
      <alignment horizontal="left" vertical="center"/>
    </xf>
    <xf numFmtId="4" fontId="7" fillId="0" borderId="0" xfId="0" applyNumberFormat="1" applyFont="1" applyAlignment="1">
      <alignment horizontal="left" vertical="center" wrapText="1"/>
    </xf>
    <xf numFmtId="4" fontId="5" fillId="0" borderId="0" xfId="0" applyNumberFormat="1" applyFont="1" applyAlignment="1">
      <alignment horizontal="center" vertical="center"/>
    </xf>
    <xf numFmtId="2" fontId="5" fillId="0" borderId="0" xfId="0" applyNumberFormat="1" applyFont="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left" vertical="center"/>
    </xf>
    <xf numFmtId="0" fontId="8" fillId="0" borderId="20" xfId="0" applyFont="1" applyBorder="1" applyAlignment="1">
      <alignment horizontal="center" vertical="center" wrapText="1"/>
    </xf>
    <xf numFmtId="2" fontId="5" fillId="0" borderId="0" xfId="2" applyNumberFormat="1" applyFont="1" applyAlignment="1" applyProtection="1">
      <alignment horizontal="left" vertical="center" wrapText="1"/>
      <protection hidden="1"/>
    </xf>
    <xf numFmtId="0" fontId="4" fillId="0" borderId="26" xfId="0" applyFont="1" applyBorder="1" applyAlignment="1">
      <alignment horizontal="left" vertical="center"/>
    </xf>
    <xf numFmtId="0" fontId="7" fillId="2" borderId="27" xfId="0" applyFont="1" applyFill="1" applyBorder="1" applyAlignment="1">
      <alignment horizontal="center" vertical="center" wrapText="1"/>
    </xf>
    <xf numFmtId="4" fontId="7" fillId="2" borderId="27" xfId="0" applyNumberFormat="1"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0" borderId="29" xfId="0" applyFont="1" applyBorder="1" applyAlignment="1">
      <alignment horizontal="left" vertical="center" wrapText="1"/>
    </xf>
    <xf numFmtId="0" fontId="1" fillId="0" borderId="29" xfId="0" applyFont="1" applyBorder="1" applyAlignment="1">
      <alignment horizontal="left" vertical="center" wrapText="1"/>
    </xf>
    <xf numFmtId="0" fontId="1" fillId="0" borderId="29" xfId="0" applyFont="1" applyBorder="1" applyAlignment="1">
      <alignment horizontal="center" vertical="center"/>
    </xf>
    <xf numFmtId="2" fontId="8" fillId="0" borderId="29" xfId="0" applyNumberFormat="1" applyFont="1" applyBorder="1" applyAlignment="1">
      <alignment horizontal="center" vertical="center" wrapText="1"/>
    </xf>
    <xf numFmtId="0" fontId="8" fillId="0" borderId="29" xfId="0" applyFont="1" applyBorder="1" applyAlignment="1">
      <alignment horizontal="center" vertical="center" wrapText="1"/>
    </xf>
    <xf numFmtId="164" fontId="13" fillId="0" borderId="29" xfId="0" applyNumberFormat="1" applyFont="1" applyBorder="1" applyAlignment="1">
      <alignment horizontal="center" vertical="center"/>
    </xf>
    <xf numFmtId="0" fontId="5" fillId="0" borderId="7" xfId="0" applyFont="1" applyBorder="1" applyAlignment="1">
      <alignment horizontal="left" vertical="center" wrapText="1"/>
    </xf>
    <xf numFmtId="0" fontId="7" fillId="0" borderId="7" xfId="0" applyFont="1" applyBorder="1" applyAlignment="1">
      <alignment horizontal="left" vertical="center" wrapText="1"/>
    </xf>
    <xf numFmtId="0" fontId="5" fillId="2" borderId="7" xfId="0" applyFont="1" applyFill="1" applyBorder="1" applyAlignment="1">
      <alignment horizontal="center" vertical="center"/>
    </xf>
    <xf numFmtId="2" fontId="5" fillId="2" borderId="7" xfId="0" applyNumberFormat="1" applyFont="1" applyFill="1" applyBorder="1" applyAlignment="1">
      <alignment horizontal="center" vertical="center"/>
    </xf>
    <xf numFmtId="0" fontId="18" fillId="0" borderId="7" xfId="0" applyFont="1" applyBorder="1" applyAlignment="1">
      <alignment horizontal="center" vertical="center" wrapText="1"/>
    </xf>
    <xf numFmtId="164" fontId="13" fillId="0" borderId="7" xfId="0" applyNumberFormat="1" applyFont="1" applyBorder="1" applyAlignment="1">
      <alignment horizontal="center" vertical="center"/>
    </xf>
    <xf numFmtId="49" fontId="7" fillId="5" borderId="22" xfId="0" applyNumberFormat="1" applyFont="1" applyFill="1" applyBorder="1" applyAlignment="1">
      <alignment horizontal="left" vertical="center" wrapText="1"/>
    </xf>
    <xf numFmtId="2" fontId="5" fillId="5" borderId="9" xfId="0" applyNumberFormat="1" applyFont="1" applyFill="1" applyBorder="1" applyAlignment="1">
      <alignment horizontal="center" vertical="center" wrapText="1"/>
    </xf>
    <xf numFmtId="4" fontId="5" fillId="5" borderId="9" xfId="0" applyNumberFormat="1"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7" fillId="5" borderId="31" xfId="0" applyFont="1" applyFill="1" applyBorder="1" applyAlignment="1">
      <alignment horizontal="left" vertical="center" wrapText="1"/>
    </xf>
    <xf numFmtId="0" fontId="7" fillId="5" borderId="31" xfId="0" applyFont="1" applyFill="1" applyBorder="1" applyAlignment="1">
      <alignment horizontal="center" vertical="center" wrapText="1"/>
    </xf>
    <xf numFmtId="2" fontId="5" fillId="5" borderId="31" xfId="0" applyNumberFormat="1" applyFont="1" applyFill="1" applyBorder="1" applyAlignment="1">
      <alignment horizontal="center" vertical="center" wrapText="1"/>
    </xf>
    <xf numFmtId="4" fontId="5" fillId="5" borderId="31" xfId="0" applyNumberFormat="1"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49" fontId="7" fillId="5" borderId="30" xfId="0" applyNumberFormat="1" applyFont="1" applyFill="1" applyBorder="1" applyAlignment="1">
      <alignment horizontal="left" vertical="center" wrapText="1"/>
    </xf>
    <xf numFmtId="49" fontId="7" fillId="5" borderId="8" xfId="0" applyNumberFormat="1"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2" fontId="5" fillId="5" borderId="6" xfId="0" applyNumberFormat="1" applyFont="1" applyFill="1" applyBorder="1" applyAlignment="1">
      <alignment horizontal="center" vertical="center" wrapText="1"/>
    </xf>
    <xf numFmtId="4" fontId="5" fillId="5" borderId="6" xfId="0" applyNumberFormat="1" applyFont="1" applyFill="1" applyBorder="1" applyAlignment="1">
      <alignment horizontal="center" vertical="center" wrapText="1"/>
    </xf>
    <xf numFmtId="164" fontId="13" fillId="5" borderId="7" xfId="0" applyNumberFormat="1" applyFont="1" applyFill="1" applyBorder="1" applyAlignment="1">
      <alignment horizontal="center" vertical="center"/>
    </xf>
    <xf numFmtId="0" fontId="8" fillId="5" borderId="5" xfId="0" applyFont="1" applyFill="1" applyBorder="1" applyAlignment="1">
      <alignment horizontal="center" vertical="center" wrapText="1"/>
    </xf>
    <xf numFmtId="0" fontId="0" fillId="0" borderId="0" xfId="0" applyAlignment="1">
      <alignment horizontal="center"/>
    </xf>
    <xf numFmtId="0" fontId="2" fillId="0" borderId="4" xfId="0" applyFont="1" applyBorder="1" applyAlignment="1">
      <alignment horizontal="center" vertical="center"/>
    </xf>
    <xf numFmtId="0" fontId="2" fillId="0" borderId="29" xfId="0" applyFont="1" applyBorder="1" applyAlignment="1">
      <alignment horizontal="left" vertical="center" wrapText="1"/>
    </xf>
    <xf numFmtId="164" fontId="13" fillId="2" borderId="29" xfId="0" applyNumberFormat="1" applyFont="1" applyFill="1" applyBorder="1" applyAlignment="1">
      <alignment horizontal="center" vertical="center"/>
    </xf>
    <xf numFmtId="0" fontId="1" fillId="0" borderId="8"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164" fontId="13" fillId="0" borderId="6" xfId="0" applyNumberFormat="1" applyFont="1" applyBorder="1" applyAlignment="1">
      <alignment horizontal="center" vertical="center"/>
    </xf>
    <xf numFmtId="0" fontId="1" fillId="0" borderId="5" xfId="0" applyFont="1" applyBorder="1" applyAlignment="1">
      <alignment horizontal="center" vertical="center"/>
    </xf>
    <xf numFmtId="2" fontId="8" fillId="0" borderId="6" xfId="0" applyNumberFormat="1" applyFont="1" applyBorder="1" applyAlignment="1">
      <alignment horizontal="center" vertical="center" wrapText="1"/>
    </xf>
    <xf numFmtId="0" fontId="4" fillId="0" borderId="0" xfId="0" applyFont="1" applyAlignment="1">
      <alignment horizontal="left" vertical="top" wrapText="1"/>
    </xf>
    <xf numFmtId="0" fontId="4" fillId="0" borderId="0" xfId="0" applyFont="1"/>
    <xf numFmtId="164" fontId="13" fillId="0" borderId="37" xfId="0" applyNumberFormat="1" applyFont="1" applyBorder="1" applyAlignment="1">
      <alignment horizontal="center" vertical="center"/>
    </xf>
    <xf numFmtId="0" fontId="4" fillId="0" borderId="25" xfId="0" applyFont="1" applyBorder="1" applyAlignment="1">
      <alignment horizontal="left" vertical="top" wrapText="1"/>
    </xf>
    <xf numFmtId="0" fontId="4" fillId="0" borderId="25" xfId="0" applyFont="1" applyBorder="1"/>
    <xf numFmtId="164" fontId="13" fillId="0" borderId="39" xfId="0" applyNumberFormat="1" applyFont="1" applyBorder="1" applyAlignment="1">
      <alignment horizontal="center" vertical="center"/>
    </xf>
    <xf numFmtId="0" fontId="4" fillId="0" borderId="0" xfId="0" applyFont="1" applyAlignment="1">
      <alignment vertical="top" wrapText="1"/>
    </xf>
    <xf numFmtId="0" fontId="4" fillId="0" borderId="25" xfId="0" applyFont="1" applyBorder="1" applyAlignment="1">
      <alignment vertical="top"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5" fillId="0" borderId="1" xfId="5" applyFont="1" applyBorder="1" applyAlignment="1">
      <alignment horizontal="left" vertical="center" wrapText="1"/>
    </xf>
    <xf numFmtId="4" fontId="9" fillId="0" borderId="1" xfId="5" applyNumberFormat="1" applyFont="1" applyBorder="1" applyAlignment="1">
      <alignment horizontal="left" vertical="center" wrapText="1"/>
    </xf>
    <xf numFmtId="0" fontId="2" fillId="0" borderId="0" xfId="0" applyFont="1" applyAlignment="1">
      <alignment horizontal="center" vertical="center"/>
    </xf>
    <xf numFmtId="2" fontId="2" fillId="0" borderId="0" xfId="0" applyNumberFormat="1" applyFont="1" applyAlignment="1">
      <alignment horizontal="center" vertical="center"/>
    </xf>
    <xf numFmtId="16" fontId="5" fillId="0" borderId="0" xfId="0" applyNumberFormat="1" applyFont="1" applyAlignment="1">
      <alignment horizontal="left" vertical="center" wrapText="1"/>
    </xf>
    <xf numFmtId="16" fontId="1" fillId="0" borderId="0" xfId="0" applyNumberFormat="1" applyFont="1" applyAlignment="1">
      <alignment horizontal="left" vertical="center" wrapText="1"/>
    </xf>
    <xf numFmtId="14" fontId="1" fillId="0" borderId="0" xfId="0" applyNumberFormat="1" applyFont="1" applyAlignment="1">
      <alignment horizontal="left" vertical="center"/>
    </xf>
    <xf numFmtId="14" fontId="5" fillId="0" borderId="1" xfId="0" applyNumberFormat="1" applyFont="1" applyBorder="1" applyAlignment="1">
      <alignment horizontal="left" vertical="center" wrapText="1"/>
    </xf>
    <xf numFmtId="4" fontId="5" fillId="0" borderId="0" xfId="0" applyNumberFormat="1" applyFont="1" applyAlignment="1">
      <alignment horizontal="left" vertical="center" wrapText="1"/>
    </xf>
    <xf numFmtId="4" fontId="5" fillId="0" borderId="4" xfId="0" applyNumberFormat="1" applyFont="1" applyBorder="1" applyAlignment="1">
      <alignment horizontal="center" vertical="center"/>
    </xf>
    <xf numFmtId="0" fontId="21" fillId="0" borderId="0" xfId="0" applyFont="1"/>
    <xf numFmtId="0" fontId="19" fillId="0" borderId="0" xfId="0" applyFont="1" applyAlignment="1">
      <alignment horizontal="center"/>
    </xf>
    <xf numFmtId="0" fontId="1" fillId="6" borderId="33" xfId="0" applyFont="1" applyFill="1" applyBorder="1" applyAlignment="1">
      <alignment horizontal="left"/>
    </xf>
    <xf numFmtId="0" fontId="1" fillId="6" borderId="34" xfId="0" applyFont="1" applyFill="1" applyBorder="1" applyAlignment="1">
      <alignment horizontal="left"/>
    </xf>
    <xf numFmtId="0" fontId="1" fillId="6" borderId="35" xfId="0" applyFont="1" applyFill="1" applyBorder="1" applyAlignment="1">
      <alignment horizontal="left"/>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0" xfId="0" applyFont="1" applyBorder="1" applyAlignment="1">
      <alignment horizontal="left" vertical="top" wrapText="1"/>
    </xf>
    <xf numFmtId="0" fontId="4" fillId="0" borderId="0" xfId="0" applyFont="1" applyAlignment="1">
      <alignment horizontal="left" vertical="top" wrapText="1"/>
    </xf>
    <xf numFmtId="0" fontId="4" fillId="0" borderId="41" xfId="0" applyFont="1" applyBorder="1" applyAlignment="1">
      <alignment horizontal="left" vertical="top" wrapText="1"/>
    </xf>
    <xf numFmtId="0" fontId="4" fillId="0" borderId="25" xfId="0" applyFont="1" applyBorder="1" applyAlignment="1">
      <alignment horizontal="left" vertical="top" wrapText="1"/>
    </xf>
  </cellXfs>
  <cellStyles count="8">
    <cellStyle name="Comma 2 5 3 4 2 5" xfId="7" xr:uid="{2BFC25B3-0E11-415B-8A8F-E3F83D44E8EB}"/>
    <cellStyle name="Normal 2 84" xfId="1" xr:uid="{57D9980F-7E8B-4308-99D8-E29A4BD8A85C}"/>
    <cellStyle name="Normal 5 2" xfId="3" xr:uid="{5CDEE5CF-D35C-4BFC-8C34-38E774683EB2}"/>
    <cellStyle name="Normal 87" xfId="4" xr:uid="{A13BF71F-8537-421D-8540-FF0142A5F036}"/>
    <cellStyle name="Normal_Sheet1" xfId="5" xr:uid="{2BBB6571-5C77-4DE8-8946-61871B1FF9CB}"/>
    <cellStyle name="Normalno" xfId="0" builtinId="0"/>
    <cellStyle name="Normalno 3" xfId="6" xr:uid="{8DED3051-6868-4AF4-BBA1-7AF5B60C0F6E}"/>
    <cellStyle name="Style 1" xfId="2" xr:uid="{F3D510C6-644D-4D6E-8C5D-5424275A1F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cid:ii_19b21664d81519473551"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9</xdr:col>
      <xdr:colOff>599631</xdr:colOff>
      <xdr:row>25</xdr:row>
      <xdr:rowOff>561974</xdr:rowOff>
    </xdr:from>
    <xdr:ext cx="1681923" cy="2237104"/>
    <xdr:pic>
      <xdr:nvPicPr>
        <xdr:cNvPr id="2" name="Slika 1">
          <a:extLst>
            <a:ext uri="{FF2B5EF4-FFF2-40B4-BE49-F238E27FC236}">
              <a16:creationId xmlns:a16="http://schemas.microsoft.com/office/drawing/2014/main" id="{7198934D-73E8-47D9-947A-FED7C4B33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7531" y="5940424"/>
          <a:ext cx="1681923" cy="22371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83705</xdr:colOff>
      <xdr:row>154</xdr:row>
      <xdr:rowOff>814070</xdr:rowOff>
    </xdr:from>
    <xdr:ext cx="1761169" cy="3152776"/>
    <xdr:pic>
      <xdr:nvPicPr>
        <xdr:cNvPr id="3" name="Slika 2">
          <a:extLst>
            <a:ext uri="{FF2B5EF4-FFF2-40B4-BE49-F238E27FC236}">
              <a16:creationId xmlns:a16="http://schemas.microsoft.com/office/drawing/2014/main" id="{53AC8AEA-A531-4337-A8A2-36C4956F6664}"/>
            </a:ext>
          </a:extLst>
        </xdr:cNvPr>
        <xdr:cNvPicPr>
          <a:picLocks noChangeAspect="1"/>
        </xdr:cNvPicPr>
      </xdr:nvPicPr>
      <xdr:blipFill>
        <a:blip xmlns:r="http://schemas.openxmlformats.org/officeDocument/2006/relationships" r:embed="rId2"/>
        <a:stretch>
          <a:fillRect/>
        </a:stretch>
      </xdr:blipFill>
      <xdr:spPr>
        <a:xfrm>
          <a:off x="8821305" y="63996570"/>
          <a:ext cx="1761169" cy="3152776"/>
        </a:xfrm>
        <a:prstGeom prst="rect">
          <a:avLst/>
        </a:prstGeom>
      </xdr:spPr>
    </xdr:pic>
    <xdr:clientData/>
  </xdr:oneCellAnchor>
  <xdr:oneCellAnchor>
    <xdr:from>
      <xdr:col>9</xdr:col>
      <xdr:colOff>0</xdr:colOff>
      <xdr:row>155</xdr:row>
      <xdr:rowOff>0</xdr:rowOff>
    </xdr:from>
    <xdr:ext cx="304800" cy="304800"/>
    <xdr:sp macro="" textlink="">
      <xdr:nvSpPr>
        <xdr:cNvPr id="4" name="AutoShape 6">
          <a:extLst>
            <a:ext uri="{FF2B5EF4-FFF2-40B4-BE49-F238E27FC236}">
              <a16:creationId xmlns:a16="http://schemas.microsoft.com/office/drawing/2014/main" id="{6251A5D0-5662-48CF-8677-558A7214F5DC}"/>
            </a:ext>
          </a:extLst>
        </xdr:cNvPr>
        <xdr:cNvSpPr>
          <a:spLocks noChangeAspect="1" noChangeArrowheads="1"/>
        </xdr:cNvSpPr>
      </xdr:nvSpPr>
      <xdr:spPr bwMode="auto">
        <a:xfrm>
          <a:off x="5486400" y="274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105832</xdr:colOff>
      <xdr:row>154</xdr:row>
      <xdr:rowOff>811592</xdr:rowOff>
    </xdr:from>
    <xdr:ext cx="1644411" cy="3157157"/>
    <xdr:pic>
      <xdr:nvPicPr>
        <xdr:cNvPr id="5" name="Slika 4">
          <a:extLst>
            <a:ext uri="{FF2B5EF4-FFF2-40B4-BE49-F238E27FC236}">
              <a16:creationId xmlns:a16="http://schemas.microsoft.com/office/drawing/2014/main" id="{1FC99ED8-9356-4954-8CB1-8898F36B344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99749" y="66163675"/>
          <a:ext cx="1644411" cy="31571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158749</xdr:colOff>
      <xdr:row>1</xdr:row>
      <xdr:rowOff>67309</xdr:rowOff>
    </xdr:from>
    <xdr:to>
      <xdr:col>3</xdr:col>
      <xdr:colOff>2062540</xdr:colOff>
      <xdr:row>9</xdr:row>
      <xdr:rowOff>128269</xdr:rowOff>
    </xdr:to>
    <xdr:pic>
      <xdr:nvPicPr>
        <xdr:cNvPr id="8" name="Slika 7">
          <a:extLst>
            <a:ext uri="{FF2B5EF4-FFF2-40B4-BE49-F238E27FC236}">
              <a16:creationId xmlns:a16="http://schemas.microsoft.com/office/drawing/2014/main" id="{7FF77513-0B42-4C49-BF37-A08C5491A08A}"/>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768349" y="257809"/>
          <a:ext cx="3122991" cy="158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C5EE-F7BB-4EAE-8C69-8FF043175F38}">
  <dimension ref="A1:L241"/>
  <sheetViews>
    <sheetView tabSelected="1" zoomScale="90" zoomScaleNormal="90" workbookViewId="0">
      <selection activeCell="U162" sqref="U162"/>
    </sheetView>
  </sheetViews>
  <sheetFormatPr defaultRowHeight="15" x14ac:dyDescent="0.25"/>
  <cols>
    <col min="1" max="3" width="9.140625" style="3"/>
    <col min="4" max="4" width="43.140625" style="3" customWidth="1"/>
    <col min="5" max="7" width="9.140625" style="2"/>
    <col min="8" max="8" width="11.140625" style="2" customWidth="1"/>
    <col min="9" max="9" width="21.7109375" style="2" customWidth="1"/>
    <col min="10" max="10" width="9.140625" style="2"/>
    <col min="11" max="12" width="9.140625" style="1"/>
  </cols>
  <sheetData>
    <row r="1" spans="1:12" x14ac:dyDescent="0.25">
      <c r="A1"/>
      <c r="B1"/>
      <c r="C1"/>
      <c r="D1"/>
      <c r="E1" s="132"/>
      <c r="F1" s="132"/>
      <c r="G1" s="132"/>
      <c r="H1" s="132"/>
      <c r="I1"/>
      <c r="J1"/>
      <c r="K1"/>
      <c r="L1"/>
    </row>
    <row r="2" spans="1:12" x14ac:dyDescent="0.25">
      <c r="A2"/>
      <c r="B2"/>
      <c r="C2"/>
      <c r="D2"/>
      <c r="E2" s="132"/>
      <c r="F2" s="132"/>
      <c r="G2" s="132"/>
      <c r="H2" s="132"/>
      <c r="I2"/>
      <c r="J2"/>
      <c r="K2"/>
      <c r="L2"/>
    </row>
    <row r="3" spans="1:12" x14ac:dyDescent="0.25">
      <c r="A3"/>
      <c r="B3"/>
      <c r="C3"/>
      <c r="D3"/>
      <c r="E3" s="132"/>
      <c r="F3" s="132"/>
      <c r="G3" s="132"/>
      <c r="H3" s="132"/>
      <c r="I3"/>
      <c r="J3"/>
      <c r="K3"/>
      <c r="L3"/>
    </row>
    <row r="4" spans="1:12" x14ac:dyDescent="0.25">
      <c r="A4"/>
      <c r="B4"/>
      <c r="C4"/>
      <c r="D4"/>
      <c r="E4" s="132"/>
      <c r="F4" s="132"/>
      <c r="G4" s="132"/>
      <c r="H4" s="132"/>
      <c r="I4"/>
      <c r="J4"/>
      <c r="K4"/>
      <c r="L4"/>
    </row>
    <row r="5" spans="1:12" x14ac:dyDescent="0.25">
      <c r="A5"/>
      <c r="B5"/>
      <c r="C5"/>
      <c r="D5"/>
      <c r="E5" s="132"/>
      <c r="F5" s="132"/>
      <c r="G5" s="132"/>
      <c r="H5" s="132"/>
      <c r="I5"/>
      <c r="J5"/>
      <c r="K5"/>
      <c r="L5"/>
    </row>
    <row r="6" spans="1:12" x14ac:dyDescent="0.25">
      <c r="A6"/>
      <c r="B6"/>
      <c r="C6"/>
      <c r="D6"/>
      <c r="E6" s="132"/>
      <c r="F6" s="132"/>
      <c r="G6" s="132"/>
      <c r="H6" s="132"/>
      <c r="I6"/>
      <c r="J6"/>
      <c r="K6"/>
      <c r="L6"/>
    </row>
    <row r="7" spans="1:12" x14ac:dyDescent="0.25">
      <c r="A7"/>
      <c r="B7"/>
      <c r="C7"/>
      <c r="D7"/>
      <c r="E7" s="132"/>
      <c r="F7" s="132"/>
      <c r="G7" s="132"/>
      <c r="H7" s="132"/>
      <c r="I7"/>
      <c r="J7"/>
      <c r="K7"/>
      <c r="L7"/>
    </row>
    <row r="8" spans="1:12" x14ac:dyDescent="0.25">
      <c r="A8"/>
      <c r="B8"/>
      <c r="C8"/>
      <c r="D8"/>
      <c r="E8" s="132"/>
      <c r="F8" s="132"/>
      <c r="G8" s="132"/>
      <c r="H8" s="132"/>
      <c r="I8"/>
      <c r="J8"/>
      <c r="K8"/>
      <c r="L8"/>
    </row>
    <row r="9" spans="1:12" x14ac:dyDescent="0.25">
      <c r="A9"/>
      <c r="B9"/>
      <c r="C9"/>
      <c r="D9"/>
      <c r="E9" s="132"/>
      <c r="F9" s="132"/>
      <c r="G9" s="132"/>
      <c r="H9" s="132"/>
      <c r="I9"/>
      <c r="J9"/>
      <c r="K9"/>
      <c r="L9"/>
    </row>
    <row r="10" spans="1:12" x14ac:dyDescent="0.25">
      <c r="A10"/>
      <c r="B10"/>
      <c r="C10"/>
      <c r="D10"/>
      <c r="E10" s="132"/>
      <c r="F10" s="132"/>
      <c r="G10" s="132"/>
      <c r="H10" s="132"/>
      <c r="I10"/>
      <c r="J10"/>
      <c r="K10"/>
      <c r="L10"/>
    </row>
    <row r="11" spans="1:12" ht="15.75" x14ac:dyDescent="0.25">
      <c r="A11"/>
      <c r="B11" s="162" t="s">
        <v>257</v>
      </c>
      <c r="C11"/>
      <c r="D11"/>
      <c r="E11" s="132"/>
      <c r="F11" s="132"/>
      <c r="G11" s="132"/>
      <c r="H11" s="132"/>
      <c r="I11"/>
      <c r="J11"/>
      <c r="K11"/>
      <c r="L11"/>
    </row>
    <row r="12" spans="1:12" ht="15.75" x14ac:dyDescent="0.25">
      <c r="A12"/>
      <c r="B12" s="60"/>
      <c r="C12" s="163" t="s">
        <v>153</v>
      </c>
      <c r="D12" s="163"/>
      <c r="E12" s="163"/>
      <c r="F12" s="163"/>
      <c r="G12" s="163"/>
      <c r="H12" s="163"/>
      <c r="I12"/>
      <c r="J12"/>
      <c r="K12"/>
      <c r="L12"/>
    </row>
    <row r="13" spans="1:12" ht="15.75" thickBot="1" x14ac:dyDescent="0.3">
      <c r="A13"/>
    </row>
    <row r="14" spans="1:12" ht="16.5" thickBot="1" x14ac:dyDescent="0.3">
      <c r="A14"/>
      <c r="B14" s="66"/>
      <c r="C14" s="67"/>
      <c r="D14" s="68" t="s">
        <v>152</v>
      </c>
      <c r="E14" s="67"/>
      <c r="F14" s="69"/>
      <c r="G14" s="67"/>
      <c r="H14" s="67"/>
      <c r="I14" s="70"/>
    </row>
    <row r="15" spans="1:12" ht="15.75" thickBot="1" x14ac:dyDescent="0.3">
      <c r="A15"/>
      <c r="B15" s="97" t="s">
        <v>154</v>
      </c>
      <c r="C15" s="98" t="s">
        <v>155</v>
      </c>
      <c r="D15" s="98" t="s">
        <v>156</v>
      </c>
      <c r="E15" s="98" t="s">
        <v>157</v>
      </c>
      <c r="F15" s="99" t="s">
        <v>158</v>
      </c>
      <c r="G15" s="98" t="s">
        <v>159</v>
      </c>
      <c r="H15" s="98" t="s">
        <v>160</v>
      </c>
      <c r="I15" s="100" t="s">
        <v>161</v>
      </c>
      <c r="J15" s="1"/>
    </row>
    <row r="16" spans="1:12" ht="15.75" thickBot="1" x14ac:dyDescent="0.3">
      <c r="A16"/>
      <c r="B16" s="113" t="s">
        <v>51</v>
      </c>
      <c r="C16" s="61">
        <v>1</v>
      </c>
      <c r="D16" s="61" t="s">
        <v>163</v>
      </c>
      <c r="E16" s="62"/>
      <c r="F16" s="114"/>
      <c r="G16" s="115"/>
      <c r="H16" s="116"/>
      <c r="I16" s="117"/>
      <c r="J16" s="1"/>
    </row>
    <row r="17" spans="1:11" x14ac:dyDescent="0.25">
      <c r="A17"/>
      <c r="B17" s="71"/>
      <c r="C17" s="59" t="s">
        <v>50</v>
      </c>
      <c r="D17" s="58" t="s">
        <v>98</v>
      </c>
      <c r="E17" s="57"/>
      <c r="F17" s="56"/>
      <c r="G17" s="55"/>
      <c r="H17" s="54"/>
      <c r="I17" s="72"/>
      <c r="J17" s="12"/>
    </row>
    <row r="18" spans="1:11" ht="56.25" x14ac:dyDescent="0.25">
      <c r="A18"/>
      <c r="B18" s="73"/>
      <c r="C18" s="8" t="s">
        <v>48</v>
      </c>
      <c r="D18" s="8" t="s">
        <v>151</v>
      </c>
      <c r="E18" s="53"/>
      <c r="F18" s="19"/>
      <c r="G18" s="52"/>
      <c r="H18" s="40"/>
      <c r="I18" s="74"/>
      <c r="J18" s="12"/>
    </row>
    <row r="19" spans="1:11" x14ac:dyDescent="0.25">
      <c r="A19"/>
      <c r="B19" s="73"/>
      <c r="C19" s="8" t="s">
        <v>46</v>
      </c>
      <c r="D19" s="48" t="s">
        <v>150</v>
      </c>
      <c r="E19" s="53" t="s">
        <v>0</v>
      </c>
      <c r="F19" s="19">
        <v>2</v>
      </c>
      <c r="G19" s="52"/>
      <c r="H19" s="40">
        <f t="shared" ref="H19:H82" si="0">F19*G19</f>
        <v>0</v>
      </c>
      <c r="I19" s="74"/>
      <c r="J19" s="12"/>
    </row>
    <row r="20" spans="1:11" x14ac:dyDescent="0.25">
      <c r="A20"/>
      <c r="B20" s="73"/>
      <c r="C20" s="8" t="s">
        <v>213</v>
      </c>
      <c r="D20" s="48" t="s">
        <v>149</v>
      </c>
      <c r="E20" s="53" t="s">
        <v>0</v>
      </c>
      <c r="F20" s="19">
        <v>1</v>
      </c>
      <c r="G20" s="52"/>
      <c r="H20" s="40">
        <f t="shared" si="0"/>
        <v>0</v>
      </c>
      <c r="I20" s="74"/>
      <c r="J20" s="12"/>
    </row>
    <row r="21" spans="1:11" x14ac:dyDescent="0.25">
      <c r="A21"/>
      <c r="B21" s="73"/>
      <c r="C21" s="8" t="s">
        <v>214</v>
      </c>
      <c r="D21" s="48" t="s">
        <v>148</v>
      </c>
      <c r="E21" s="53" t="s">
        <v>0</v>
      </c>
      <c r="F21" s="19">
        <v>2</v>
      </c>
      <c r="G21" s="52"/>
      <c r="H21" s="40">
        <f t="shared" si="0"/>
        <v>0</v>
      </c>
      <c r="I21" s="74"/>
      <c r="J21" s="12"/>
    </row>
    <row r="22" spans="1:11" x14ac:dyDescent="0.25">
      <c r="A22"/>
      <c r="B22" s="73"/>
      <c r="C22" s="8" t="s">
        <v>215</v>
      </c>
      <c r="D22" s="48" t="s">
        <v>147</v>
      </c>
      <c r="E22" s="53" t="s">
        <v>0</v>
      </c>
      <c r="F22" s="19">
        <v>3</v>
      </c>
      <c r="G22" s="52"/>
      <c r="H22" s="40">
        <f t="shared" si="0"/>
        <v>0</v>
      </c>
      <c r="I22" s="74"/>
      <c r="J22" s="12"/>
    </row>
    <row r="23" spans="1:11" x14ac:dyDescent="0.25">
      <c r="A23"/>
      <c r="B23" s="73"/>
      <c r="C23" s="8" t="s">
        <v>216</v>
      </c>
      <c r="D23" s="48" t="s">
        <v>146</v>
      </c>
      <c r="E23" s="53" t="s">
        <v>0</v>
      </c>
      <c r="F23" s="19">
        <v>20</v>
      </c>
      <c r="G23" s="52"/>
      <c r="H23" s="40">
        <f t="shared" si="0"/>
        <v>0</v>
      </c>
      <c r="I23" s="74"/>
      <c r="J23" s="12"/>
    </row>
    <row r="24" spans="1:11" x14ac:dyDescent="0.25">
      <c r="A24"/>
      <c r="B24" s="73"/>
      <c r="C24" s="8" t="s">
        <v>217</v>
      </c>
      <c r="D24" s="48" t="s">
        <v>145</v>
      </c>
      <c r="E24" s="53" t="s">
        <v>0</v>
      </c>
      <c r="F24" s="19">
        <v>15</v>
      </c>
      <c r="G24" s="52"/>
      <c r="H24" s="40">
        <f t="shared" si="0"/>
        <v>0</v>
      </c>
      <c r="I24" s="74"/>
      <c r="J24" s="12"/>
    </row>
    <row r="25" spans="1:11" ht="33.75" x14ac:dyDescent="0.25">
      <c r="A25"/>
      <c r="B25" s="73"/>
      <c r="C25" s="8" t="s">
        <v>44</v>
      </c>
      <c r="D25" s="8" t="s">
        <v>144</v>
      </c>
      <c r="E25" s="46" t="s">
        <v>15</v>
      </c>
      <c r="F25" s="19">
        <v>15</v>
      </c>
      <c r="G25" s="52"/>
      <c r="H25" s="40">
        <f t="shared" si="0"/>
        <v>0</v>
      </c>
      <c r="I25" s="74"/>
      <c r="J25" s="12"/>
    </row>
    <row r="26" spans="1:11" ht="45" x14ac:dyDescent="0.25">
      <c r="A26"/>
      <c r="B26" s="73"/>
      <c r="C26" s="8" t="s">
        <v>41</v>
      </c>
      <c r="D26" s="8" t="s">
        <v>115</v>
      </c>
      <c r="E26" s="46" t="s">
        <v>15</v>
      </c>
      <c r="F26" s="19">
        <v>35</v>
      </c>
      <c r="G26" s="52"/>
      <c r="H26" s="40">
        <f t="shared" si="0"/>
        <v>0</v>
      </c>
      <c r="I26" s="74"/>
      <c r="J26" s="12"/>
    </row>
    <row r="27" spans="1:11" x14ac:dyDescent="0.25">
      <c r="A27"/>
      <c r="B27" s="73"/>
      <c r="C27" s="11" t="s">
        <v>93</v>
      </c>
      <c r="D27" s="11" t="s">
        <v>28</v>
      </c>
      <c r="E27" s="20"/>
      <c r="F27" s="19"/>
      <c r="G27" s="51"/>
      <c r="H27" s="40"/>
      <c r="I27" s="74"/>
      <c r="J27" s="12"/>
    </row>
    <row r="28" spans="1:11" x14ac:dyDescent="0.25">
      <c r="A28"/>
      <c r="B28" s="73"/>
      <c r="C28" s="8" t="s">
        <v>165</v>
      </c>
      <c r="D28" s="8" t="s">
        <v>143</v>
      </c>
      <c r="E28" s="20"/>
      <c r="F28" s="19"/>
      <c r="G28" s="51"/>
      <c r="H28" s="40"/>
      <c r="I28" s="74"/>
      <c r="J28" s="12"/>
    </row>
    <row r="29" spans="1:11" ht="78.75" x14ac:dyDescent="0.25">
      <c r="A29"/>
      <c r="B29" s="73"/>
      <c r="C29" s="8" t="s">
        <v>168</v>
      </c>
      <c r="D29" s="16" t="s">
        <v>33</v>
      </c>
      <c r="E29" s="20"/>
      <c r="F29" s="19"/>
      <c r="G29" s="51"/>
      <c r="H29" s="40"/>
      <c r="I29" s="74"/>
      <c r="J29" s="12"/>
      <c r="K29"/>
    </row>
    <row r="30" spans="1:11" x14ac:dyDescent="0.25">
      <c r="A30"/>
      <c r="B30" s="73"/>
      <c r="C30" s="8" t="s">
        <v>168</v>
      </c>
      <c r="D30" s="5" t="s">
        <v>32</v>
      </c>
      <c r="E30" s="20" t="s">
        <v>0</v>
      </c>
      <c r="F30" s="19">
        <v>1</v>
      </c>
      <c r="G30" s="51"/>
      <c r="H30" s="40">
        <f t="shared" si="0"/>
        <v>0</v>
      </c>
      <c r="I30" s="74"/>
      <c r="J30" s="12"/>
    </row>
    <row r="31" spans="1:11" ht="22.5" x14ac:dyDescent="0.25">
      <c r="A31"/>
      <c r="B31" s="73"/>
      <c r="C31" s="8" t="s">
        <v>169</v>
      </c>
      <c r="D31" s="152" t="s">
        <v>43</v>
      </c>
      <c r="E31" s="20"/>
      <c r="F31" s="19"/>
      <c r="G31" s="51"/>
      <c r="H31" s="40"/>
      <c r="I31" s="74"/>
      <c r="J31" s="12"/>
    </row>
    <row r="32" spans="1:11" ht="22.5" x14ac:dyDescent="0.25">
      <c r="A32"/>
      <c r="B32" s="73"/>
      <c r="C32" s="8" t="s">
        <v>220</v>
      </c>
      <c r="D32" s="153" t="s">
        <v>142</v>
      </c>
      <c r="E32" s="20" t="s">
        <v>0</v>
      </c>
      <c r="F32" s="19">
        <v>1</v>
      </c>
      <c r="G32" s="51"/>
      <c r="H32" s="40">
        <f t="shared" si="0"/>
        <v>0</v>
      </c>
      <c r="I32" s="74"/>
      <c r="J32" s="12"/>
    </row>
    <row r="33" spans="1:12" x14ac:dyDescent="0.25">
      <c r="A33"/>
      <c r="B33" s="73"/>
      <c r="C33" s="8" t="s">
        <v>170</v>
      </c>
      <c r="D33" s="8" t="s">
        <v>20</v>
      </c>
      <c r="E33" s="37"/>
      <c r="F33" s="36"/>
      <c r="G33" s="51"/>
      <c r="H33" s="40"/>
      <c r="I33" s="74"/>
      <c r="J33" s="12"/>
    </row>
    <row r="34" spans="1:12" x14ac:dyDescent="0.25">
      <c r="A34"/>
      <c r="B34" s="73"/>
      <c r="C34" s="8" t="s">
        <v>218</v>
      </c>
      <c r="D34" s="38" t="s">
        <v>19</v>
      </c>
      <c r="E34" s="37" t="s">
        <v>17</v>
      </c>
      <c r="F34" s="36">
        <v>10</v>
      </c>
      <c r="G34" s="51"/>
      <c r="H34" s="40">
        <f t="shared" si="0"/>
        <v>0</v>
      </c>
      <c r="I34" s="74"/>
      <c r="J34" s="12"/>
    </row>
    <row r="35" spans="1:12" ht="33.75" x14ac:dyDescent="0.25">
      <c r="A35"/>
      <c r="B35" s="73"/>
      <c r="C35" s="8" t="s">
        <v>219</v>
      </c>
      <c r="D35" s="5" t="s">
        <v>18</v>
      </c>
      <c r="E35" s="37" t="s">
        <v>17</v>
      </c>
      <c r="F35" s="36">
        <v>3</v>
      </c>
      <c r="G35" s="51"/>
      <c r="H35" s="40">
        <f t="shared" si="0"/>
        <v>0</v>
      </c>
      <c r="I35" s="74"/>
      <c r="J35" s="12"/>
    </row>
    <row r="36" spans="1:12" ht="67.5" x14ac:dyDescent="0.25">
      <c r="A36"/>
      <c r="B36" s="73"/>
      <c r="C36" s="8" t="s">
        <v>166</v>
      </c>
      <c r="D36" s="15" t="s">
        <v>141</v>
      </c>
      <c r="E36" s="41"/>
      <c r="F36" s="19"/>
      <c r="G36" s="4"/>
      <c r="H36" s="40"/>
      <c r="I36" s="74"/>
      <c r="J36" s="12"/>
    </row>
    <row r="37" spans="1:12" x14ac:dyDescent="0.25">
      <c r="A37"/>
      <c r="B37" s="73"/>
      <c r="C37" s="8" t="s">
        <v>174</v>
      </c>
      <c r="D37" s="8" t="s">
        <v>140</v>
      </c>
      <c r="E37" s="41" t="s">
        <v>0</v>
      </c>
      <c r="F37" s="19">
        <f>SUM(F46:F57)</f>
        <v>247</v>
      </c>
      <c r="G37" s="4"/>
      <c r="H37" s="40">
        <f t="shared" si="0"/>
        <v>0</v>
      </c>
      <c r="I37" s="74"/>
      <c r="J37" s="12"/>
    </row>
    <row r="38" spans="1:12" x14ac:dyDescent="0.25">
      <c r="A38"/>
      <c r="B38" s="73"/>
      <c r="C38" s="8" t="s">
        <v>175</v>
      </c>
      <c r="D38" s="8" t="s">
        <v>92</v>
      </c>
      <c r="E38" s="41" t="s">
        <v>0</v>
      </c>
      <c r="F38" s="19">
        <f>SUM(F58)</f>
        <v>45</v>
      </c>
      <c r="G38" s="4"/>
      <c r="H38" s="40">
        <f t="shared" si="0"/>
        <v>0</v>
      </c>
      <c r="I38" s="74"/>
      <c r="J38" s="12"/>
    </row>
    <row r="39" spans="1:12" x14ac:dyDescent="0.25">
      <c r="A39"/>
      <c r="B39" s="73"/>
      <c r="C39" s="8" t="s">
        <v>176</v>
      </c>
      <c r="D39" s="8" t="s">
        <v>91</v>
      </c>
      <c r="E39" s="41" t="s">
        <v>0</v>
      </c>
      <c r="F39" s="19">
        <f>SUM(F42:F43)</f>
        <v>58</v>
      </c>
      <c r="G39" s="4"/>
      <c r="H39" s="40">
        <f t="shared" si="0"/>
        <v>0</v>
      </c>
      <c r="I39" s="74"/>
      <c r="J39" s="12"/>
    </row>
    <row r="40" spans="1:12" x14ac:dyDescent="0.25">
      <c r="A40"/>
      <c r="B40" s="73"/>
      <c r="C40" s="8" t="s">
        <v>180</v>
      </c>
      <c r="D40" s="8" t="s">
        <v>90</v>
      </c>
      <c r="E40" s="41" t="s">
        <v>0</v>
      </c>
      <c r="F40" s="19">
        <f>SUM(F44:F45)</f>
        <v>9</v>
      </c>
      <c r="G40" s="4"/>
      <c r="H40" s="40">
        <f t="shared" si="0"/>
        <v>0</v>
      </c>
      <c r="I40" s="74"/>
      <c r="J40" s="12"/>
    </row>
    <row r="41" spans="1:12" ht="22.5" x14ac:dyDescent="0.25">
      <c r="A41"/>
      <c r="B41" s="73"/>
      <c r="C41" s="8" t="s">
        <v>221</v>
      </c>
      <c r="D41" s="8" t="s">
        <v>89</v>
      </c>
      <c r="E41" s="41"/>
      <c r="F41" s="43"/>
      <c r="G41" s="4"/>
      <c r="H41" s="40"/>
      <c r="I41" s="74"/>
      <c r="J41" s="12"/>
    </row>
    <row r="42" spans="1:12" x14ac:dyDescent="0.25">
      <c r="A42"/>
      <c r="B42" s="73"/>
      <c r="C42" s="8" t="s">
        <v>190</v>
      </c>
      <c r="D42" s="48" t="s">
        <v>139</v>
      </c>
      <c r="E42" s="20" t="s">
        <v>0</v>
      </c>
      <c r="F42" s="19">
        <v>40</v>
      </c>
      <c r="G42" s="4"/>
      <c r="H42" s="40">
        <f t="shared" si="0"/>
        <v>0</v>
      </c>
      <c r="I42" s="74"/>
      <c r="J42" s="12"/>
    </row>
    <row r="43" spans="1:12" x14ac:dyDescent="0.25">
      <c r="A43"/>
      <c r="B43" s="73"/>
      <c r="C43" s="8" t="s">
        <v>191</v>
      </c>
      <c r="D43" s="48" t="s">
        <v>138</v>
      </c>
      <c r="E43" s="20" t="s">
        <v>0</v>
      </c>
      <c r="F43" s="19">
        <v>18</v>
      </c>
      <c r="G43" s="4"/>
      <c r="H43" s="40">
        <f t="shared" si="0"/>
        <v>0</v>
      </c>
      <c r="I43" s="74"/>
      <c r="J43" s="63"/>
      <c r="K43" s="37"/>
      <c r="L43" s="36"/>
    </row>
    <row r="44" spans="1:12" x14ac:dyDescent="0.25">
      <c r="A44"/>
      <c r="B44" s="73"/>
      <c r="C44" s="8" t="s">
        <v>194</v>
      </c>
      <c r="D44" s="48" t="s">
        <v>137</v>
      </c>
      <c r="E44" s="41" t="s">
        <v>0</v>
      </c>
      <c r="F44" s="43">
        <v>3</v>
      </c>
      <c r="G44" s="4"/>
      <c r="H44" s="40">
        <f t="shared" si="0"/>
        <v>0</v>
      </c>
      <c r="I44" s="74"/>
      <c r="J44" s="64"/>
      <c r="K44" s="37"/>
      <c r="L44" s="36"/>
    </row>
    <row r="45" spans="1:12" x14ac:dyDescent="0.25">
      <c r="A45"/>
      <c r="B45" s="73"/>
      <c r="C45" s="8" t="s">
        <v>222</v>
      </c>
      <c r="D45" s="48" t="s">
        <v>136</v>
      </c>
      <c r="E45" s="41" t="s">
        <v>0</v>
      </c>
      <c r="F45" s="43">
        <v>6</v>
      </c>
      <c r="G45" s="4"/>
      <c r="H45" s="40">
        <f t="shared" si="0"/>
        <v>0</v>
      </c>
      <c r="I45" s="74"/>
      <c r="J45" s="65"/>
      <c r="K45" s="37"/>
      <c r="L45" s="36"/>
    </row>
    <row r="46" spans="1:12" x14ac:dyDescent="0.25">
      <c r="A46"/>
      <c r="B46" s="73"/>
      <c r="C46" s="8" t="s">
        <v>223</v>
      </c>
      <c r="D46" s="48" t="s">
        <v>135</v>
      </c>
      <c r="E46" s="20" t="s">
        <v>0</v>
      </c>
      <c r="F46" s="19">
        <v>8</v>
      </c>
      <c r="G46" s="4"/>
      <c r="H46" s="40">
        <f t="shared" si="0"/>
        <v>0</v>
      </c>
      <c r="I46" s="74"/>
      <c r="J46" s="12"/>
    </row>
    <row r="47" spans="1:12" x14ac:dyDescent="0.25">
      <c r="A47"/>
      <c r="B47" s="73"/>
      <c r="C47" s="8" t="s">
        <v>224</v>
      </c>
      <c r="D47" s="48" t="s">
        <v>134</v>
      </c>
      <c r="E47" s="20" t="s">
        <v>0</v>
      </c>
      <c r="F47" s="19">
        <v>12</v>
      </c>
      <c r="G47" s="4"/>
      <c r="H47" s="40">
        <f t="shared" si="0"/>
        <v>0</v>
      </c>
      <c r="I47" s="74"/>
      <c r="J47" s="12"/>
    </row>
    <row r="48" spans="1:12" x14ac:dyDescent="0.25">
      <c r="A48"/>
      <c r="B48" s="73"/>
      <c r="C48" s="8" t="s">
        <v>225</v>
      </c>
      <c r="D48" s="48" t="s">
        <v>133</v>
      </c>
      <c r="E48" s="20" t="s">
        <v>0</v>
      </c>
      <c r="F48" s="19">
        <v>31</v>
      </c>
      <c r="G48" s="4"/>
      <c r="H48" s="40">
        <f t="shared" si="0"/>
        <v>0</v>
      </c>
      <c r="I48" s="74"/>
      <c r="J48" s="12"/>
    </row>
    <row r="49" spans="1:10" x14ac:dyDescent="0.25">
      <c r="A49"/>
      <c r="B49" s="73"/>
      <c r="C49" s="8" t="s">
        <v>226</v>
      </c>
      <c r="D49" s="48" t="s">
        <v>132</v>
      </c>
      <c r="E49" s="20" t="s">
        <v>0</v>
      </c>
      <c r="F49" s="19">
        <v>30</v>
      </c>
      <c r="G49" s="4"/>
      <c r="H49" s="40">
        <f t="shared" si="0"/>
        <v>0</v>
      </c>
      <c r="I49" s="74"/>
      <c r="J49" s="12"/>
    </row>
    <row r="50" spans="1:10" x14ac:dyDescent="0.25">
      <c r="A50"/>
      <c r="B50" s="73"/>
      <c r="C50" s="8" t="s">
        <v>227</v>
      </c>
      <c r="D50" s="48" t="s">
        <v>131</v>
      </c>
      <c r="E50" s="20" t="s">
        <v>0</v>
      </c>
      <c r="F50" s="19">
        <v>7</v>
      </c>
      <c r="G50" s="4"/>
      <c r="H50" s="40">
        <f t="shared" si="0"/>
        <v>0</v>
      </c>
      <c r="I50" s="74"/>
      <c r="J50" s="12"/>
    </row>
    <row r="51" spans="1:10" x14ac:dyDescent="0.25">
      <c r="A51"/>
      <c r="B51" s="73"/>
      <c r="C51" s="8" t="s">
        <v>228</v>
      </c>
      <c r="D51" s="48" t="s">
        <v>130</v>
      </c>
      <c r="E51" s="20" t="s">
        <v>0</v>
      </c>
      <c r="F51" s="19">
        <v>25</v>
      </c>
      <c r="G51" s="4"/>
      <c r="H51" s="40">
        <f t="shared" si="0"/>
        <v>0</v>
      </c>
      <c r="I51" s="74"/>
      <c r="J51" s="12"/>
    </row>
    <row r="52" spans="1:10" x14ac:dyDescent="0.25">
      <c r="A52"/>
      <c r="B52" s="73"/>
      <c r="C52" s="8" t="s">
        <v>229</v>
      </c>
      <c r="D52" s="50" t="s">
        <v>129</v>
      </c>
      <c r="E52" s="20" t="s">
        <v>0</v>
      </c>
      <c r="F52" s="19">
        <v>20</v>
      </c>
      <c r="G52" s="4"/>
      <c r="H52" s="40">
        <f t="shared" si="0"/>
        <v>0</v>
      </c>
      <c r="I52" s="74"/>
      <c r="J52" s="12"/>
    </row>
    <row r="53" spans="1:10" x14ac:dyDescent="0.25">
      <c r="A53"/>
      <c r="B53" s="73"/>
      <c r="C53" s="8" t="s">
        <v>231</v>
      </c>
      <c r="D53" s="48" t="s">
        <v>128</v>
      </c>
      <c r="E53" s="20" t="s">
        <v>0</v>
      </c>
      <c r="F53" s="19">
        <v>80</v>
      </c>
      <c r="G53" s="4"/>
      <c r="H53" s="40">
        <f t="shared" si="0"/>
        <v>0</v>
      </c>
      <c r="I53" s="74"/>
      <c r="J53" s="12"/>
    </row>
    <row r="54" spans="1:10" x14ac:dyDescent="0.25">
      <c r="A54"/>
      <c r="B54" s="73"/>
      <c r="C54" s="8" t="s">
        <v>230</v>
      </c>
      <c r="D54" s="48" t="s">
        <v>127</v>
      </c>
      <c r="E54" s="20" t="s">
        <v>0</v>
      </c>
      <c r="F54" s="19">
        <v>10</v>
      </c>
      <c r="G54" s="4"/>
      <c r="H54" s="40">
        <f t="shared" si="0"/>
        <v>0</v>
      </c>
      <c r="I54" s="74"/>
      <c r="J54" s="12"/>
    </row>
    <row r="55" spans="1:10" x14ac:dyDescent="0.25">
      <c r="A55"/>
      <c r="B55" s="73"/>
      <c r="C55" s="8" t="s">
        <v>232</v>
      </c>
      <c r="D55" s="48" t="s">
        <v>126</v>
      </c>
      <c r="E55" s="20" t="s">
        <v>0</v>
      </c>
      <c r="F55" s="19">
        <v>8</v>
      </c>
      <c r="G55" s="4"/>
      <c r="H55" s="40">
        <f t="shared" si="0"/>
        <v>0</v>
      </c>
      <c r="I55" s="74"/>
      <c r="J55" s="12"/>
    </row>
    <row r="56" spans="1:10" x14ac:dyDescent="0.25">
      <c r="A56"/>
      <c r="B56" s="73"/>
      <c r="C56" s="8" t="s">
        <v>233</v>
      </c>
      <c r="D56" s="48" t="s">
        <v>125</v>
      </c>
      <c r="E56" s="20" t="s">
        <v>0</v>
      </c>
      <c r="F56" s="19">
        <v>8</v>
      </c>
      <c r="G56" s="4"/>
      <c r="H56" s="40">
        <f t="shared" si="0"/>
        <v>0</v>
      </c>
      <c r="I56" s="74"/>
      <c r="J56" s="12"/>
    </row>
    <row r="57" spans="1:10" x14ac:dyDescent="0.25">
      <c r="A57"/>
      <c r="B57" s="73"/>
      <c r="C57" s="8" t="s">
        <v>234</v>
      </c>
      <c r="D57" s="48" t="s">
        <v>124</v>
      </c>
      <c r="E57" s="20" t="s">
        <v>0</v>
      </c>
      <c r="F57" s="19">
        <v>8</v>
      </c>
      <c r="G57" s="49"/>
      <c r="H57" s="40">
        <f t="shared" si="0"/>
        <v>0</v>
      </c>
      <c r="I57" s="74"/>
      <c r="J57" s="12"/>
    </row>
    <row r="58" spans="1:10" x14ac:dyDescent="0.25">
      <c r="A58"/>
      <c r="B58" s="73"/>
      <c r="C58" s="8" t="s">
        <v>235</v>
      </c>
      <c r="D58" s="48" t="s">
        <v>123</v>
      </c>
      <c r="E58" s="20" t="s">
        <v>0</v>
      </c>
      <c r="F58" s="19">
        <v>45</v>
      </c>
      <c r="G58" s="44"/>
      <c r="H58" s="40">
        <f t="shared" si="0"/>
        <v>0</v>
      </c>
      <c r="I58" s="74"/>
      <c r="J58" s="12"/>
    </row>
    <row r="59" spans="1:10" x14ac:dyDescent="0.25">
      <c r="A59"/>
      <c r="B59" s="73"/>
      <c r="C59" s="8" t="s">
        <v>172</v>
      </c>
      <c r="D59" s="8" t="s">
        <v>20</v>
      </c>
      <c r="E59" s="20"/>
      <c r="F59" s="19"/>
      <c r="G59" s="44"/>
      <c r="H59" s="40"/>
      <c r="I59" s="74"/>
      <c r="J59" s="12"/>
    </row>
    <row r="60" spans="1:10" x14ac:dyDescent="0.25">
      <c r="A60"/>
      <c r="B60" s="73"/>
      <c r="C60" s="8" t="s">
        <v>236</v>
      </c>
      <c r="D60" s="38" t="s">
        <v>19</v>
      </c>
      <c r="E60" s="20" t="s">
        <v>17</v>
      </c>
      <c r="F60" s="19">
        <f>359*0.1</f>
        <v>35.9</v>
      </c>
      <c r="G60" s="4"/>
      <c r="H60" s="40">
        <f t="shared" si="0"/>
        <v>0</v>
      </c>
      <c r="I60" s="74"/>
      <c r="J60" s="12"/>
    </row>
    <row r="61" spans="1:10" ht="33.75" x14ac:dyDescent="0.25">
      <c r="A61"/>
      <c r="B61" s="73"/>
      <c r="C61" s="159" t="s">
        <v>237</v>
      </c>
      <c r="D61" s="5" t="s">
        <v>18</v>
      </c>
      <c r="E61" s="20" t="s">
        <v>17</v>
      </c>
      <c r="F61" s="19">
        <f>359*0.05</f>
        <v>17.95</v>
      </c>
      <c r="G61" s="44"/>
      <c r="H61" s="40">
        <f t="shared" si="0"/>
        <v>0</v>
      </c>
      <c r="I61" s="74"/>
      <c r="J61" s="12"/>
    </row>
    <row r="62" spans="1:10" x14ac:dyDescent="0.25">
      <c r="A62"/>
      <c r="B62" s="73"/>
      <c r="C62" s="11" t="s">
        <v>238</v>
      </c>
      <c r="D62" s="11" t="s">
        <v>122</v>
      </c>
      <c r="E62" s="20"/>
      <c r="F62" s="19"/>
      <c r="G62" s="44"/>
      <c r="H62" s="40"/>
      <c r="I62" s="74"/>
      <c r="J62" s="12"/>
    </row>
    <row r="63" spans="1:10" ht="101.25" x14ac:dyDescent="0.25">
      <c r="A63"/>
      <c r="B63" s="73"/>
      <c r="C63" s="8" t="s">
        <v>240</v>
      </c>
      <c r="D63" s="8" t="s">
        <v>121</v>
      </c>
      <c r="E63" s="47" t="s">
        <v>58</v>
      </c>
      <c r="F63" s="25">
        <v>100</v>
      </c>
      <c r="G63" s="44"/>
      <c r="H63" s="40">
        <f t="shared" si="0"/>
        <v>0</v>
      </c>
      <c r="I63" s="74"/>
      <c r="J63" s="12"/>
    </row>
    <row r="64" spans="1:10" ht="45" x14ac:dyDescent="0.25">
      <c r="A64"/>
      <c r="B64" s="73"/>
      <c r="C64" s="8" t="s">
        <v>241</v>
      </c>
      <c r="D64" s="8" t="s">
        <v>120</v>
      </c>
      <c r="E64" s="42" t="s">
        <v>73</v>
      </c>
      <c r="F64" s="25">
        <v>370</v>
      </c>
      <c r="G64" s="44"/>
      <c r="H64" s="40">
        <f t="shared" si="0"/>
        <v>0</v>
      </c>
      <c r="I64" s="74"/>
      <c r="J64" s="12"/>
    </row>
    <row r="65" spans="1:10" ht="33.75" x14ac:dyDescent="0.25">
      <c r="A65"/>
      <c r="B65" s="73"/>
      <c r="C65" s="8" t="s">
        <v>242</v>
      </c>
      <c r="D65" s="8" t="s">
        <v>119</v>
      </c>
      <c r="E65" s="42" t="s">
        <v>112</v>
      </c>
      <c r="F65" s="25">
        <v>22000</v>
      </c>
      <c r="G65" s="44"/>
      <c r="H65" s="40">
        <f t="shared" si="0"/>
        <v>0</v>
      </c>
      <c r="I65" s="74"/>
      <c r="J65" s="12"/>
    </row>
    <row r="66" spans="1:10" ht="33.75" x14ac:dyDescent="0.25">
      <c r="A66"/>
      <c r="B66" s="73"/>
      <c r="C66" s="8" t="s">
        <v>243</v>
      </c>
      <c r="D66" s="8" t="s">
        <v>118</v>
      </c>
      <c r="E66" s="42" t="s">
        <v>112</v>
      </c>
      <c r="F66" s="25">
        <v>22000</v>
      </c>
      <c r="G66" s="44"/>
      <c r="H66" s="40">
        <f t="shared" si="0"/>
        <v>0</v>
      </c>
      <c r="I66" s="74"/>
      <c r="J66" s="12"/>
    </row>
    <row r="67" spans="1:10" x14ac:dyDescent="0.25">
      <c r="A67"/>
      <c r="B67" s="73"/>
      <c r="C67" s="11" t="s">
        <v>239</v>
      </c>
      <c r="D67" s="11" t="s">
        <v>117</v>
      </c>
      <c r="E67" s="20"/>
      <c r="F67" s="19"/>
      <c r="G67" s="44"/>
      <c r="H67" s="40"/>
      <c r="I67" s="74"/>
      <c r="J67" s="12"/>
    </row>
    <row r="68" spans="1:10" ht="45" x14ac:dyDescent="0.25">
      <c r="A68"/>
      <c r="B68" s="73"/>
      <c r="C68" s="8" t="s">
        <v>244</v>
      </c>
      <c r="D68" s="8" t="s">
        <v>116</v>
      </c>
      <c r="E68" s="37" t="s">
        <v>73</v>
      </c>
      <c r="F68" s="19">
        <v>320</v>
      </c>
      <c r="G68" s="44"/>
      <c r="H68" s="40">
        <f t="shared" si="0"/>
        <v>0</v>
      </c>
      <c r="I68" s="74"/>
      <c r="J68" s="12"/>
    </row>
    <row r="69" spans="1:10" ht="45" x14ac:dyDescent="0.25">
      <c r="A69"/>
      <c r="B69" s="73"/>
      <c r="C69" s="8" t="s">
        <v>245</v>
      </c>
      <c r="D69" s="8" t="s">
        <v>115</v>
      </c>
      <c r="E69" s="46" t="s">
        <v>15</v>
      </c>
      <c r="F69" s="19">
        <v>60</v>
      </c>
      <c r="G69" s="44"/>
      <c r="H69" s="40">
        <f t="shared" si="0"/>
        <v>0</v>
      </c>
      <c r="I69" s="74"/>
      <c r="J69" s="12"/>
    </row>
    <row r="70" spans="1:10" ht="90" x14ac:dyDescent="0.25">
      <c r="A70"/>
      <c r="B70" s="73"/>
      <c r="C70" s="8" t="s">
        <v>246</v>
      </c>
      <c r="D70" s="8" t="s">
        <v>114</v>
      </c>
      <c r="E70" s="37" t="s">
        <v>73</v>
      </c>
      <c r="F70" s="19">
        <v>320</v>
      </c>
      <c r="G70" s="44"/>
      <c r="H70" s="40">
        <f t="shared" si="0"/>
        <v>0</v>
      </c>
      <c r="I70" s="74"/>
      <c r="J70" s="12"/>
    </row>
    <row r="71" spans="1:10" ht="45" x14ac:dyDescent="0.25">
      <c r="A71"/>
      <c r="B71" s="73"/>
      <c r="C71" s="8" t="s">
        <v>247</v>
      </c>
      <c r="D71" s="8" t="s">
        <v>113</v>
      </c>
      <c r="E71" s="45" t="s">
        <v>112</v>
      </c>
      <c r="F71" s="19">
        <v>3200</v>
      </c>
      <c r="G71" s="44"/>
      <c r="H71" s="40">
        <f t="shared" si="0"/>
        <v>0</v>
      </c>
      <c r="I71" s="74"/>
      <c r="J71" s="12"/>
    </row>
    <row r="72" spans="1:10" x14ac:dyDescent="0.25">
      <c r="A72"/>
      <c r="B72" s="73"/>
      <c r="C72" s="11" t="s">
        <v>71</v>
      </c>
      <c r="D72" s="11" t="s">
        <v>75</v>
      </c>
      <c r="E72" s="35"/>
      <c r="F72" s="43"/>
      <c r="G72" s="44"/>
      <c r="H72" s="40"/>
      <c r="I72" s="74"/>
      <c r="J72" s="12"/>
    </row>
    <row r="73" spans="1:10" ht="67.5" x14ac:dyDescent="0.25">
      <c r="A73"/>
      <c r="B73" s="73"/>
      <c r="C73" s="8" t="s">
        <v>70</v>
      </c>
      <c r="D73" s="5" t="s">
        <v>74</v>
      </c>
      <c r="E73" s="35" t="s">
        <v>73</v>
      </c>
      <c r="F73" s="43">
        <v>120</v>
      </c>
      <c r="G73" s="44"/>
      <c r="H73" s="40">
        <f t="shared" si="0"/>
        <v>0</v>
      </c>
      <c r="I73" s="74"/>
      <c r="J73" s="12"/>
    </row>
    <row r="74" spans="1:10" ht="56.25" x14ac:dyDescent="0.25">
      <c r="A74"/>
      <c r="B74" s="73"/>
      <c r="C74" s="8" t="s">
        <v>66</v>
      </c>
      <c r="D74" s="5" t="s">
        <v>111</v>
      </c>
      <c r="E74" s="35" t="s">
        <v>15</v>
      </c>
      <c r="F74" s="43">
        <v>15</v>
      </c>
      <c r="G74" s="44"/>
      <c r="H74" s="40">
        <f t="shared" si="0"/>
        <v>0</v>
      </c>
      <c r="I74" s="74"/>
      <c r="J74" s="12"/>
    </row>
    <row r="75" spans="1:10" x14ac:dyDescent="0.25">
      <c r="A75"/>
      <c r="B75" s="73"/>
      <c r="C75" s="11" t="s">
        <v>173</v>
      </c>
      <c r="D75" s="11" t="s">
        <v>110</v>
      </c>
      <c r="E75" s="42"/>
      <c r="F75" s="25"/>
      <c r="G75" s="41"/>
      <c r="H75" s="40"/>
      <c r="I75" s="74"/>
      <c r="J75" s="12"/>
    </row>
    <row r="76" spans="1:10" ht="67.5" x14ac:dyDescent="0.25">
      <c r="A76"/>
      <c r="B76" s="75"/>
      <c r="C76" s="8" t="s">
        <v>195</v>
      </c>
      <c r="D76" s="8" t="s">
        <v>11</v>
      </c>
      <c r="E76" s="42" t="s">
        <v>58</v>
      </c>
      <c r="F76" s="25">
        <v>40</v>
      </c>
      <c r="G76" s="41"/>
      <c r="H76" s="40">
        <f t="shared" si="0"/>
        <v>0</v>
      </c>
      <c r="I76" s="76"/>
      <c r="J76" s="12"/>
    </row>
    <row r="77" spans="1:10" ht="123.75" x14ac:dyDescent="0.25">
      <c r="A77"/>
      <c r="B77" s="75"/>
      <c r="C77" s="8" t="s">
        <v>196</v>
      </c>
      <c r="D77" s="6" t="s">
        <v>109</v>
      </c>
      <c r="E77" s="42"/>
      <c r="F77" s="25"/>
      <c r="G77" s="41"/>
      <c r="H77" s="40"/>
      <c r="I77" s="76"/>
      <c r="J77" s="12"/>
    </row>
    <row r="78" spans="1:10" x14ac:dyDescent="0.25">
      <c r="A78"/>
      <c r="B78" s="75"/>
      <c r="C78" s="8" t="s">
        <v>248</v>
      </c>
      <c r="D78" s="6" t="s">
        <v>68</v>
      </c>
      <c r="E78" s="42" t="s">
        <v>58</v>
      </c>
      <c r="F78" s="25">
        <v>30</v>
      </c>
      <c r="G78" s="41"/>
      <c r="H78" s="40">
        <f t="shared" si="0"/>
        <v>0</v>
      </c>
      <c r="I78" s="76"/>
      <c r="J78" s="12"/>
    </row>
    <row r="79" spans="1:10" x14ac:dyDescent="0.25">
      <c r="A79"/>
      <c r="B79" s="75"/>
      <c r="C79" s="8" t="s">
        <v>249</v>
      </c>
      <c r="D79" s="6" t="s">
        <v>108</v>
      </c>
      <c r="E79" s="42" t="s">
        <v>58</v>
      </c>
      <c r="F79" s="25">
        <v>55</v>
      </c>
      <c r="G79" s="41"/>
      <c r="H79" s="40">
        <f t="shared" si="0"/>
        <v>0</v>
      </c>
      <c r="I79" s="76"/>
      <c r="J79" s="12"/>
    </row>
    <row r="80" spans="1:10" ht="33.75" x14ac:dyDescent="0.25">
      <c r="A80"/>
      <c r="B80" s="75"/>
      <c r="C80" s="8" t="s">
        <v>197</v>
      </c>
      <c r="D80" s="8" t="s">
        <v>10</v>
      </c>
      <c r="E80" s="42" t="s">
        <v>58</v>
      </c>
      <c r="F80" s="25">
        <v>60</v>
      </c>
      <c r="G80" s="41"/>
      <c r="H80" s="40">
        <f t="shared" si="0"/>
        <v>0</v>
      </c>
      <c r="I80" s="76"/>
      <c r="J80" s="12"/>
    </row>
    <row r="81" spans="1:10" ht="90" x14ac:dyDescent="0.25">
      <c r="A81"/>
      <c r="B81" s="75"/>
      <c r="C81" s="8" t="s">
        <v>198</v>
      </c>
      <c r="D81" s="8" t="s">
        <v>107</v>
      </c>
      <c r="E81" s="42" t="s">
        <v>0</v>
      </c>
      <c r="F81" s="25">
        <v>23</v>
      </c>
      <c r="G81" s="41"/>
      <c r="H81" s="40">
        <f t="shared" si="0"/>
        <v>0</v>
      </c>
      <c r="I81" s="77"/>
      <c r="J81" s="12"/>
    </row>
    <row r="82" spans="1:10" ht="90" x14ac:dyDescent="0.25">
      <c r="A82"/>
      <c r="B82" s="75"/>
      <c r="C82" s="8" t="s">
        <v>199</v>
      </c>
      <c r="D82" s="8" t="s">
        <v>106</v>
      </c>
      <c r="E82" s="42" t="s">
        <v>6</v>
      </c>
      <c r="F82" s="25">
        <v>1</v>
      </c>
      <c r="G82" s="41"/>
      <c r="H82" s="40">
        <f t="shared" si="0"/>
        <v>0</v>
      </c>
      <c r="I82" s="77"/>
      <c r="J82" s="12"/>
    </row>
    <row r="83" spans="1:10" ht="112.5" x14ac:dyDescent="0.25">
      <c r="A83"/>
      <c r="B83" s="75"/>
      <c r="C83" s="8" t="s">
        <v>200</v>
      </c>
      <c r="D83" s="6" t="s">
        <v>105</v>
      </c>
      <c r="E83" s="42" t="s">
        <v>6</v>
      </c>
      <c r="F83" s="25">
        <v>1</v>
      </c>
      <c r="G83" s="41"/>
      <c r="H83" s="40">
        <f t="shared" ref="H83:H141" si="1">F83*G83</f>
        <v>0</v>
      </c>
      <c r="I83" s="77"/>
      <c r="J83" s="12"/>
    </row>
    <row r="84" spans="1:10" ht="202.5" x14ac:dyDescent="0.25">
      <c r="A84"/>
      <c r="B84" s="75"/>
      <c r="C84" s="8" t="s">
        <v>201</v>
      </c>
      <c r="D84" s="6" t="s">
        <v>63</v>
      </c>
      <c r="E84" s="42" t="s">
        <v>6</v>
      </c>
      <c r="F84" s="25">
        <v>1</v>
      </c>
      <c r="G84" s="41"/>
      <c r="H84" s="40">
        <f t="shared" si="1"/>
        <v>0</v>
      </c>
      <c r="I84" s="77"/>
      <c r="J84" s="12"/>
    </row>
    <row r="85" spans="1:10" ht="67.5" x14ac:dyDescent="0.25">
      <c r="A85"/>
      <c r="B85" s="75"/>
      <c r="C85" s="8" t="s">
        <v>202</v>
      </c>
      <c r="D85" s="8" t="s">
        <v>104</v>
      </c>
      <c r="E85" s="42" t="s">
        <v>6</v>
      </c>
      <c r="F85" s="25">
        <v>25</v>
      </c>
      <c r="G85" s="41"/>
      <c r="H85" s="40">
        <f t="shared" si="1"/>
        <v>0</v>
      </c>
      <c r="I85" s="77"/>
      <c r="J85" s="12"/>
    </row>
    <row r="86" spans="1:10" ht="67.5" x14ac:dyDescent="0.25">
      <c r="A86"/>
      <c r="B86" s="75"/>
      <c r="C86" s="8" t="s">
        <v>204</v>
      </c>
      <c r="D86" s="8" t="s">
        <v>3</v>
      </c>
      <c r="E86" s="42" t="s">
        <v>6</v>
      </c>
      <c r="F86" s="25">
        <v>1</v>
      </c>
      <c r="G86" s="41"/>
      <c r="H86" s="40">
        <f t="shared" si="1"/>
        <v>0</v>
      </c>
      <c r="I86" s="77"/>
      <c r="J86" s="12"/>
    </row>
    <row r="87" spans="1:10" ht="67.5" x14ac:dyDescent="0.25">
      <c r="A87"/>
      <c r="B87" s="75"/>
      <c r="C87" s="8" t="s">
        <v>250</v>
      </c>
      <c r="D87" s="8" t="s">
        <v>103</v>
      </c>
      <c r="E87" s="42" t="s">
        <v>0</v>
      </c>
      <c r="F87" s="25">
        <v>25</v>
      </c>
      <c r="G87" s="41"/>
      <c r="H87" s="40">
        <f t="shared" si="1"/>
        <v>0</v>
      </c>
      <c r="I87" s="77"/>
      <c r="J87" s="12"/>
    </row>
    <row r="88" spans="1:10" ht="33.75" x14ac:dyDescent="0.25">
      <c r="A88"/>
      <c r="B88" s="75"/>
      <c r="C88" s="8" t="s">
        <v>251</v>
      </c>
      <c r="D88" s="8" t="s">
        <v>102</v>
      </c>
      <c r="E88" s="42" t="s">
        <v>0</v>
      </c>
      <c r="F88" s="25">
        <v>25</v>
      </c>
      <c r="G88" s="41"/>
      <c r="H88" s="40">
        <f t="shared" si="1"/>
        <v>0</v>
      </c>
      <c r="I88" s="77"/>
      <c r="J88" s="12"/>
    </row>
    <row r="89" spans="1:10" ht="67.5" x14ac:dyDescent="0.25">
      <c r="A89"/>
      <c r="B89" s="75"/>
      <c r="C89" s="8" t="s">
        <v>252</v>
      </c>
      <c r="D89" s="8" t="s">
        <v>101</v>
      </c>
      <c r="E89" s="42" t="s">
        <v>6</v>
      </c>
      <c r="F89" s="25">
        <v>1</v>
      </c>
      <c r="G89" s="41"/>
      <c r="H89" s="40">
        <f t="shared" si="1"/>
        <v>0</v>
      </c>
      <c r="I89" s="77"/>
      <c r="J89" s="12"/>
    </row>
    <row r="90" spans="1:10" ht="101.25" x14ac:dyDescent="0.25">
      <c r="A90"/>
      <c r="B90" s="75"/>
      <c r="C90" s="8" t="s">
        <v>253</v>
      </c>
      <c r="D90" s="8" t="s">
        <v>100</v>
      </c>
      <c r="E90" s="42" t="s">
        <v>58</v>
      </c>
      <c r="F90" s="25">
        <v>110</v>
      </c>
      <c r="G90" s="41"/>
      <c r="H90" s="40">
        <f t="shared" si="1"/>
        <v>0</v>
      </c>
      <c r="I90" s="77"/>
      <c r="J90" s="12"/>
    </row>
    <row r="91" spans="1:10" ht="34.5" thickBot="1" x14ac:dyDescent="0.3">
      <c r="A91"/>
      <c r="B91" s="75"/>
      <c r="C91" s="101" t="s">
        <v>254</v>
      </c>
      <c r="D91" s="102" t="s">
        <v>54</v>
      </c>
      <c r="E91" s="103" t="s">
        <v>53</v>
      </c>
      <c r="F91" s="104">
        <v>2</v>
      </c>
      <c r="G91" s="105"/>
      <c r="H91" s="106">
        <f t="shared" si="1"/>
        <v>0</v>
      </c>
      <c r="I91" s="77"/>
      <c r="J91" s="12"/>
    </row>
    <row r="92" spans="1:10" ht="15.75" thickBot="1" x14ac:dyDescent="0.3">
      <c r="A92"/>
      <c r="B92" s="88"/>
      <c r="C92" s="107"/>
      <c r="D92" s="108"/>
      <c r="E92" s="109"/>
      <c r="F92" s="110"/>
      <c r="G92" s="111" t="s">
        <v>162</v>
      </c>
      <c r="H92" s="112">
        <f>SUM(H18:H91)</f>
        <v>0</v>
      </c>
      <c r="I92" s="30"/>
      <c r="J92" s="12"/>
    </row>
    <row r="93" spans="1:10" ht="15.75" thickBot="1" x14ac:dyDescent="0.3">
      <c r="A93"/>
      <c r="B93" s="124" t="s">
        <v>51</v>
      </c>
      <c r="C93" s="118">
        <v>2</v>
      </c>
      <c r="D93" s="118" t="s">
        <v>99</v>
      </c>
      <c r="E93" s="119" t="s">
        <v>51</v>
      </c>
      <c r="F93" s="120"/>
      <c r="G93" s="121"/>
      <c r="H93" s="122"/>
      <c r="I93" s="123"/>
      <c r="J93" s="12"/>
    </row>
    <row r="94" spans="1:10" x14ac:dyDescent="0.25">
      <c r="A94"/>
      <c r="B94" s="75"/>
      <c r="C94" s="78" t="s">
        <v>50</v>
      </c>
      <c r="D94" s="79" t="s">
        <v>98</v>
      </c>
      <c r="E94" s="12"/>
      <c r="F94" s="80"/>
      <c r="G94" s="12"/>
      <c r="H94" s="40"/>
      <c r="I94" s="77"/>
      <c r="J94" s="12"/>
    </row>
    <row r="95" spans="1:10" ht="22.5" x14ac:dyDescent="0.25">
      <c r="A95"/>
      <c r="B95" s="75"/>
      <c r="C95" s="82" t="s">
        <v>48</v>
      </c>
      <c r="D95" s="34" t="s">
        <v>97</v>
      </c>
      <c r="E95" s="81" t="s">
        <v>58</v>
      </c>
      <c r="F95" s="80">
        <v>10</v>
      </c>
      <c r="G95" s="12"/>
      <c r="H95" s="40">
        <f t="shared" si="1"/>
        <v>0</v>
      </c>
      <c r="I95" s="77"/>
      <c r="J95" s="12"/>
    </row>
    <row r="96" spans="1:10" ht="45" x14ac:dyDescent="0.25">
      <c r="A96"/>
      <c r="B96" s="75"/>
      <c r="C96" s="82" t="s">
        <v>44</v>
      </c>
      <c r="D96" s="34" t="s">
        <v>96</v>
      </c>
      <c r="E96" s="39" t="s">
        <v>15</v>
      </c>
      <c r="F96" s="80">
        <v>30</v>
      </c>
      <c r="G96" s="12"/>
      <c r="H96" s="40">
        <f t="shared" si="1"/>
        <v>0</v>
      </c>
      <c r="I96" s="77"/>
      <c r="J96" s="12"/>
    </row>
    <row r="97" spans="1:10" ht="78.75" x14ac:dyDescent="0.25">
      <c r="A97"/>
      <c r="B97" s="75"/>
      <c r="C97" s="82" t="s">
        <v>41</v>
      </c>
      <c r="D97" s="34" t="s">
        <v>95</v>
      </c>
      <c r="E97" s="39" t="s">
        <v>15</v>
      </c>
      <c r="F97" s="80">
        <v>40</v>
      </c>
      <c r="G97" s="12"/>
      <c r="H97" s="40">
        <f t="shared" si="1"/>
        <v>0</v>
      </c>
      <c r="I97" s="77"/>
      <c r="J97" s="12"/>
    </row>
    <row r="98" spans="1:10" ht="56.25" x14ac:dyDescent="0.25">
      <c r="A98"/>
      <c r="B98" s="75"/>
      <c r="C98" s="82" t="s">
        <v>37</v>
      </c>
      <c r="D98" s="34" t="s">
        <v>94</v>
      </c>
      <c r="E98" s="81" t="s">
        <v>58</v>
      </c>
      <c r="F98" s="80">
        <v>18</v>
      </c>
      <c r="G98" s="12"/>
      <c r="H98" s="40">
        <f t="shared" si="1"/>
        <v>0</v>
      </c>
      <c r="I98" s="77"/>
      <c r="J98" s="12"/>
    </row>
    <row r="99" spans="1:10" x14ac:dyDescent="0.25">
      <c r="A99"/>
      <c r="B99" s="75"/>
      <c r="C99" s="78" t="s">
        <v>93</v>
      </c>
      <c r="D99" s="78" t="s">
        <v>28</v>
      </c>
      <c r="E99" s="12"/>
      <c r="F99" s="80"/>
      <c r="G99" s="12"/>
      <c r="H99" s="40"/>
      <c r="I99" s="77"/>
      <c r="J99" s="12"/>
    </row>
    <row r="100" spans="1:10" ht="45" x14ac:dyDescent="0.25">
      <c r="A100"/>
      <c r="B100" s="75"/>
      <c r="C100" s="82" t="s">
        <v>165</v>
      </c>
      <c r="D100" s="82" t="s">
        <v>27</v>
      </c>
      <c r="E100" s="12"/>
      <c r="F100" s="80"/>
      <c r="G100" s="12"/>
      <c r="H100" s="40"/>
      <c r="I100" s="77"/>
      <c r="J100" s="12"/>
    </row>
    <row r="101" spans="1:10" x14ac:dyDescent="0.25">
      <c r="A101"/>
      <c r="B101" s="75"/>
      <c r="C101" s="82" t="s">
        <v>168</v>
      </c>
      <c r="D101" s="82" t="s">
        <v>26</v>
      </c>
      <c r="E101" s="12" t="s">
        <v>0</v>
      </c>
      <c r="F101" s="80">
        <f>SUM(F106:F111)</f>
        <v>175</v>
      </c>
      <c r="G101" s="12"/>
      <c r="H101" s="40">
        <f t="shared" si="1"/>
        <v>0</v>
      </c>
      <c r="I101" s="77"/>
      <c r="J101" s="12"/>
    </row>
    <row r="102" spans="1:10" x14ac:dyDescent="0.25">
      <c r="A102"/>
      <c r="B102" s="75"/>
      <c r="C102" s="82" t="s">
        <v>169</v>
      </c>
      <c r="D102" s="82" t="s">
        <v>92</v>
      </c>
      <c r="E102" s="12" t="s">
        <v>0</v>
      </c>
      <c r="F102" s="80">
        <f>SUM(F112:F116)</f>
        <v>153</v>
      </c>
      <c r="G102" s="12"/>
      <c r="H102" s="40">
        <f t="shared" si="1"/>
        <v>0</v>
      </c>
      <c r="I102" s="77"/>
      <c r="J102" s="12"/>
    </row>
    <row r="103" spans="1:10" x14ac:dyDescent="0.25">
      <c r="A103"/>
      <c r="B103" s="75"/>
      <c r="C103" s="82" t="s">
        <v>170</v>
      </c>
      <c r="D103" s="82" t="s">
        <v>91</v>
      </c>
      <c r="E103" s="12" t="s">
        <v>0</v>
      </c>
      <c r="F103" s="80">
        <f>SUM(F117:F120)</f>
        <v>40</v>
      </c>
      <c r="G103" s="12"/>
      <c r="H103" s="40">
        <f t="shared" si="1"/>
        <v>0</v>
      </c>
      <c r="I103" s="77"/>
      <c r="J103" s="12"/>
    </row>
    <row r="104" spans="1:10" x14ac:dyDescent="0.25">
      <c r="A104"/>
      <c r="B104" s="75"/>
      <c r="C104" s="82" t="s">
        <v>171</v>
      </c>
      <c r="D104" s="82" t="s">
        <v>90</v>
      </c>
      <c r="E104" s="12" t="s">
        <v>0</v>
      </c>
      <c r="F104" s="80">
        <f>F121</f>
        <v>6</v>
      </c>
      <c r="G104" s="12"/>
      <c r="H104" s="40">
        <f t="shared" si="1"/>
        <v>0</v>
      </c>
      <c r="I104" s="77"/>
      <c r="J104" s="12"/>
    </row>
    <row r="105" spans="1:10" ht="22.5" x14ac:dyDescent="0.25">
      <c r="A105"/>
      <c r="B105" s="75"/>
      <c r="C105" s="82" t="s">
        <v>166</v>
      </c>
      <c r="D105" s="82" t="s">
        <v>89</v>
      </c>
      <c r="E105" s="12"/>
      <c r="F105" s="80"/>
      <c r="G105" s="12"/>
      <c r="H105" s="40"/>
      <c r="I105" s="77"/>
      <c r="J105" s="12"/>
    </row>
    <row r="106" spans="1:10" x14ac:dyDescent="0.25">
      <c r="A106"/>
      <c r="B106" s="75"/>
      <c r="C106" s="82" t="s">
        <v>174</v>
      </c>
      <c r="D106" s="83" t="s">
        <v>88</v>
      </c>
      <c r="E106" s="12" t="s">
        <v>0</v>
      </c>
      <c r="F106" s="80">
        <v>30</v>
      </c>
      <c r="G106" s="12"/>
      <c r="H106" s="40">
        <f t="shared" si="1"/>
        <v>0</v>
      </c>
      <c r="I106" s="77"/>
      <c r="J106" s="12"/>
    </row>
    <row r="107" spans="1:10" x14ac:dyDescent="0.25">
      <c r="A107"/>
      <c r="B107" s="75"/>
      <c r="C107" s="82" t="s">
        <v>175</v>
      </c>
      <c r="D107" s="83" t="s">
        <v>258</v>
      </c>
      <c r="E107" s="12" t="s">
        <v>0</v>
      </c>
      <c r="F107" s="80">
        <v>14</v>
      </c>
      <c r="G107" s="12"/>
      <c r="H107" s="40">
        <f t="shared" si="1"/>
        <v>0</v>
      </c>
      <c r="I107" s="77"/>
      <c r="J107" s="12"/>
    </row>
    <row r="108" spans="1:10" x14ac:dyDescent="0.25">
      <c r="A108"/>
      <c r="B108" s="75"/>
      <c r="C108" s="82" t="s">
        <v>176</v>
      </c>
      <c r="D108" s="83" t="s">
        <v>23</v>
      </c>
      <c r="E108" s="12" t="s">
        <v>0</v>
      </c>
      <c r="F108" s="80">
        <v>65</v>
      </c>
      <c r="G108" s="12"/>
      <c r="H108" s="40">
        <f t="shared" si="1"/>
        <v>0</v>
      </c>
      <c r="I108" s="77"/>
      <c r="J108" s="12"/>
    </row>
    <row r="109" spans="1:10" x14ac:dyDescent="0.25">
      <c r="A109"/>
      <c r="B109" s="75"/>
      <c r="C109" s="82" t="s">
        <v>180</v>
      </c>
      <c r="D109" s="83" t="s">
        <v>22</v>
      </c>
      <c r="E109" s="12" t="s">
        <v>0</v>
      </c>
      <c r="F109" s="80">
        <v>33</v>
      </c>
      <c r="G109" s="12"/>
      <c r="H109" s="40">
        <f t="shared" si="1"/>
        <v>0</v>
      </c>
      <c r="I109" s="77"/>
      <c r="J109" s="12"/>
    </row>
    <row r="110" spans="1:10" x14ac:dyDescent="0.25">
      <c r="A110"/>
      <c r="B110" s="75"/>
      <c r="C110" s="82" t="s">
        <v>178</v>
      </c>
      <c r="D110" s="83" t="s">
        <v>87</v>
      </c>
      <c r="E110" s="12" t="s">
        <v>0</v>
      </c>
      <c r="F110" s="80">
        <v>7</v>
      </c>
      <c r="G110" s="12"/>
      <c r="H110" s="40">
        <f t="shared" si="1"/>
        <v>0</v>
      </c>
      <c r="I110" s="77"/>
      <c r="J110" s="12"/>
    </row>
    <row r="111" spans="1:10" x14ac:dyDescent="0.25">
      <c r="A111"/>
      <c r="B111" s="75"/>
      <c r="C111" s="82" t="s">
        <v>179</v>
      </c>
      <c r="D111" s="83" t="s">
        <v>259</v>
      </c>
      <c r="E111" s="12" t="s">
        <v>0</v>
      </c>
      <c r="F111" s="80">
        <v>26</v>
      </c>
      <c r="G111" s="12"/>
      <c r="H111" s="40">
        <f t="shared" si="1"/>
        <v>0</v>
      </c>
      <c r="I111" s="77"/>
      <c r="J111" s="12"/>
    </row>
    <row r="112" spans="1:10" x14ac:dyDescent="0.25">
      <c r="A112"/>
      <c r="B112" s="75"/>
      <c r="C112" s="82" t="s">
        <v>177</v>
      </c>
      <c r="D112" s="83" t="s">
        <v>86</v>
      </c>
      <c r="E112" s="12" t="s">
        <v>0</v>
      </c>
      <c r="F112" s="80">
        <v>50</v>
      </c>
      <c r="G112" s="12"/>
      <c r="H112" s="40">
        <f t="shared" si="1"/>
        <v>0</v>
      </c>
      <c r="I112" s="77"/>
      <c r="J112" s="12"/>
    </row>
    <row r="113" spans="1:10" x14ac:dyDescent="0.25">
      <c r="A113"/>
      <c r="B113" s="75"/>
      <c r="C113" s="82" t="s">
        <v>181</v>
      </c>
      <c r="D113" s="83" t="s">
        <v>85</v>
      </c>
      <c r="E113" s="12" t="s">
        <v>0</v>
      </c>
      <c r="F113" s="80">
        <v>5</v>
      </c>
      <c r="G113" s="12"/>
      <c r="H113" s="40">
        <f t="shared" si="1"/>
        <v>0</v>
      </c>
      <c r="I113" s="77"/>
      <c r="J113" s="12"/>
    </row>
    <row r="114" spans="1:10" x14ac:dyDescent="0.25">
      <c r="A114"/>
      <c r="B114" s="75"/>
      <c r="C114" s="82" t="s">
        <v>182</v>
      </c>
      <c r="D114" s="83" t="s">
        <v>84</v>
      </c>
      <c r="E114" s="12" t="s">
        <v>0</v>
      </c>
      <c r="F114" s="80">
        <v>65</v>
      </c>
      <c r="G114" s="12"/>
      <c r="H114" s="40">
        <f t="shared" si="1"/>
        <v>0</v>
      </c>
      <c r="I114" s="77"/>
      <c r="J114" s="12"/>
    </row>
    <row r="115" spans="1:10" x14ac:dyDescent="0.25">
      <c r="A115"/>
      <c r="B115" s="75"/>
      <c r="C115" s="82" t="s">
        <v>183</v>
      </c>
      <c r="D115" s="83" t="s">
        <v>83</v>
      </c>
      <c r="E115" s="12" t="s">
        <v>0</v>
      </c>
      <c r="F115" s="80">
        <v>18</v>
      </c>
      <c r="G115" s="12"/>
      <c r="H115" s="40">
        <f t="shared" si="1"/>
        <v>0</v>
      </c>
      <c r="I115" s="77"/>
      <c r="J115" s="12"/>
    </row>
    <row r="116" spans="1:10" x14ac:dyDescent="0.25">
      <c r="A116"/>
      <c r="B116" s="75"/>
      <c r="C116" s="82" t="s">
        <v>184</v>
      </c>
      <c r="D116" s="83" t="s">
        <v>82</v>
      </c>
      <c r="E116" s="12" t="s">
        <v>0</v>
      </c>
      <c r="F116" s="80">
        <v>15</v>
      </c>
      <c r="G116" s="12"/>
      <c r="H116" s="40">
        <f t="shared" si="1"/>
        <v>0</v>
      </c>
      <c r="I116" s="77"/>
      <c r="J116" s="12"/>
    </row>
    <row r="117" spans="1:10" x14ac:dyDescent="0.25">
      <c r="A117"/>
      <c r="B117" s="75"/>
      <c r="C117" s="82" t="s">
        <v>185</v>
      </c>
      <c r="D117" s="83" t="s">
        <v>81</v>
      </c>
      <c r="E117" s="12" t="s">
        <v>0</v>
      </c>
      <c r="F117" s="80">
        <v>4</v>
      </c>
      <c r="G117" s="12"/>
      <c r="H117" s="40">
        <f t="shared" si="1"/>
        <v>0</v>
      </c>
      <c r="I117" s="77"/>
      <c r="J117" s="12"/>
    </row>
    <row r="118" spans="1:10" ht="22.5" x14ac:dyDescent="0.25">
      <c r="A118"/>
      <c r="B118" s="75"/>
      <c r="C118" s="82" t="s">
        <v>186</v>
      </c>
      <c r="D118" s="83" t="s">
        <v>80</v>
      </c>
      <c r="E118" s="12" t="s">
        <v>0</v>
      </c>
      <c r="F118" s="80">
        <v>6</v>
      </c>
      <c r="G118" s="12"/>
      <c r="H118" s="40">
        <f t="shared" si="1"/>
        <v>0</v>
      </c>
      <c r="I118" s="77"/>
      <c r="J118" s="12"/>
    </row>
    <row r="119" spans="1:10" ht="22.5" x14ac:dyDescent="0.25">
      <c r="A119"/>
      <c r="B119" s="75"/>
      <c r="C119" s="82" t="s">
        <v>187</v>
      </c>
      <c r="D119" s="83" t="s">
        <v>79</v>
      </c>
      <c r="E119" s="12" t="s">
        <v>0</v>
      </c>
      <c r="F119" s="80">
        <v>10</v>
      </c>
      <c r="G119" s="12"/>
      <c r="H119" s="40">
        <f t="shared" si="1"/>
        <v>0</v>
      </c>
      <c r="I119" s="77"/>
      <c r="J119" s="12"/>
    </row>
    <row r="120" spans="1:10" x14ac:dyDescent="0.25">
      <c r="A120"/>
      <c r="B120" s="75"/>
      <c r="C120" s="82" t="s">
        <v>188</v>
      </c>
      <c r="D120" s="83" t="s">
        <v>78</v>
      </c>
      <c r="E120" s="12" t="s">
        <v>0</v>
      </c>
      <c r="F120" s="80">
        <v>20</v>
      </c>
      <c r="G120" s="12"/>
      <c r="H120" s="40">
        <f t="shared" si="1"/>
        <v>0</v>
      </c>
      <c r="I120" s="77"/>
      <c r="J120" s="12"/>
    </row>
    <row r="121" spans="1:10" x14ac:dyDescent="0.25">
      <c r="A121"/>
      <c r="B121" s="75"/>
      <c r="C121" s="82" t="s">
        <v>189</v>
      </c>
      <c r="D121" s="83" t="s">
        <v>77</v>
      </c>
      <c r="E121" s="12" t="s">
        <v>0</v>
      </c>
      <c r="F121" s="80">
        <v>6</v>
      </c>
      <c r="G121" s="12"/>
      <c r="H121" s="40">
        <f t="shared" si="1"/>
        <v>0</v>
      </c>
      <c r="I121" s="77"/>
      <c r="J121" s="12"/>
    </row>
    <row r="122" spans="1:10" x14ac:dyDescent="0.25">
      <c r="A122"/>
      <c r="B122" s="75"/>
      <c r="C122" s="82" t="s">
        <v>167</v>
      </c>
      <c r="D122" s="8" t="s">
        <v>20</v>
      </c>
      <c r="E122" s="37"/>
      <c r="F122" s="36"/>
      <c r="G122" s="12"/>
      <c r="H122" s="40"/>
      <c r="I122" s="77"/>
      <c r="J122" s="12"/>
    </row>
    <row r="123" spans="1:10" x14ac:dyDescent="0.25">
      <c r="A123"/>
      <c r="B123" s="75"/>
      <c r="C123" s="82" t="s">
        <v>190</v>
      </c>
      <c r="D123" s="38" t="s">
        <v>19</v>
      </c>
      <c r="E123" s="37" t="s">
        <v>17</v>
      </c>
      <c r="F123" s="36">
        <f>344*0.15</f>
        <v>51.6</v>
      </c>
      <c r="G123" s="12"/>
      <c r="H123" s="40">
        <f t="shared" si="1"/>
        <v>0</v>
      </c>
      <c r="I123" s="77"/>
      <c r="J123" s="12"/>
    </row>
    <row r="124" spans="1:10" ht="33.75" x14ac:dyDescent="0.25">
      <c r="A124"/>
      <c r="B124" s="75"/>
      <c r="C124" s="82" t="s">
        <v>191</v>
      </c>
      <c r="D124" s="5" t="s">
        <v>18</v>
      </c>
      <c r="E124" s="37" t="s">
        <v>17</v>
      </c>
      <c r="F124" s="36">
        <f>344*0.05</f>
        <v>17.2</v>
      </c>
      <c r="G124" s="12"/>
      <c r="H124" s="40">
        <f t="shared" si="1"/>
        <v>0</v>
      </c>
      <c r="I124" s="77"/>
      <c r="J124" s="12"/>
    </row>
    <row r="125" spans="1:10" ht="45" x14ac:dyDescent="0.25">
      <c r="A125"/>
      <c r="B125" s="75"/>
      <c r="C125" s="82" t="s">
        <v>192</v>
      </c>
      <c r="D125" s="8" t="s">
        <v>193</v>
      </c>
      <c r="E125" s="154" t="s">
        <v>0</v>
      </c>
      <c r="F125" s="155">
        <v>6</v>
      </c>
      <c r="G125" s="12"/>
      <c r="H125" s="40">
        <f t="shared" si="1"/>
        <v>0</v>
      </c>
      <c r="I125" s="77"/>
      <c r="J125" s="12"/>
    </row>
    <row r="126" spans="1:10" ht="56.25" x14ac:dyDescent="0.25">
      <c r="A126"/>
      <c r="B126" s="75"/>
      <c r="C126" s="82" t="s">
        <v>194</v>
      </c>
      <c r="D126" s="82" t="s">
        <v>76</v>
      </c>
      <c r="E126" s="81" t="s">
        <v>58</v>
      </c>
      <c r="F126" s="80">
        <v>15</v>
      </c>
      <c r="G126" s="12"/>
      <c r="H126" s="40">
        <f t="shared" si="1"/>
        <v>0</v>
      </c>
      <c r="I126" s="77"/>
      <c r="J126" s="12"/>
    </row>
    <row r="127" spans="1:10" x14ac:dyDescent="0.25">
      <c r="A127"/>
      <c r="B127" s="75"/>
      <c r="C127" s="78" t="s">
        <v>71</v>
      </c>
      <c r="D127" s="11" t="s">
        <v>75</v>
      </c>
      <c r="E127" s="35"/>
      <c r="F127" s="80"/>
      <c r="G127" s="12"/>
      <c r="H127" s="40"/>
      <c r="I127" s="77"/>
      <c r="J127" s="12"/>
    </row>
    <row r="128" spans="1:10" ht="67.5" x14ac:dyDescent="0.25">
      <c r="A128"/>
      <c r="B128" s="75"/>
      <c r="C128" s="156" t="s">
        <v>70</v>
      </c>
      <c r="D128" s="84" t="s">
        <v>74</v>
      </c>
      <c r="E128" s="85" t="s">
        <v>73</v>
      </c>
      <c r="F128" s="80">
        <v>300</v>
      </c>
      <c r="G128" s="12"/>
      <c r="H128" s="40">
        <f t="shared" si="1"/>
        <v>0</v>
      </c>
      <c r="I128" s="77"/>
      <c r="J128" s="12"/>
    </row>
    <row r="129" spans="1:10" ht="56.25" x14ac:dyDescent="0.25">
      <c r="A129"/>
      <c r="B129" s="75"/>
      <c r="C129" s="82" t="s">
        <v>66</v>
      </c>
      <c r="D129" s="84" t="s">
        <v>72</v>
      </c>
      <c r="E129" s="85" t="s">
        <v>15</v>
      </c>
      <c r="F129" s="80">
        <v>40</v>
      </c>
      <c r="G129" s="12"/>
      <c r="H129" s="40">
        <f t="shared" si="1"/>
        <v>0</v>
      </c>
      <c r="I129" s="77"/>
      <c r="J129" s="12"/>
    </row>
    <row r="130" spans="1:10" x14ac:dyDescent="0.25">
      <c r="A130"/>
      <c r="B130" s="75"/>
      <c r="C130" s="86" t="s">
        <v>173</v>
      </c>
      <c r="D130" s="86" t="s">
        <v>12</v>
      </c>
      <c r="E130" s="81"/>
      <c r="F130" s="80"/>
      <c r="G130" s="12"/>
      <c r="H130" s="40"/>
      <c r="I130" s="77"/>
      <c r="J130" s="12"/>
    </row>
    <row r="131" spans="1:10" ht="123.75" x14ac:dyDescent="0.25">
      <c r="A131"/>
      <c r="B131" s="75"/>
      <c r="C131" s="34" t="s">
        <v>195</v>
      </c>
      <c r="D131" s="34" t="s">
        <v>69</v>
      </c>
      <c r="E131" s="81"/>
      <c r="F131" s="80"/>
      <c r="G131" s="12"/>
      <c r="H131" s="40"/>
      <c r="I131" s="77"/>
      <c r="J131" s="12"/>
    </row>
    <row r="132" spans="1:10" x14ac:dyDescent="0.25">
      <c r="A132"/>
      <c r="B132" s="75"/>
      <c r="C132" s="34"/>
      <c r="D132" s="34" t="s">
        <v>68</v>
      </c>
      <c r="E132" s="87" t="s">
        <v>58</v>
      </c>
      <c r="F132" s="80">
        <v>70</v>
      </c>
      <c r="G132" s="12"/>
      <c r="H132" s="40">
        <f t="shared" si="1"/>
        <v>0</v>
      </c>
      <c r="I132" s="77"/>
      <c r="J132" s="12"/>
    </row>
    <row r="133" spans="1:10" x14ac:dyDescent="0.25">
      <c r="A133"/>
      <c r="B133" s="75"/>
      <c r="C133" s="34" t="s">
        <v>196</v>
      </c>
      <c r="D133" s="34" t="s">
        <v>67</v>
      </c>
      <c r="E133" s="87" t="s">
        <v>58</v>
      </c>
      <c r="F133" s="80">
        <v>15</v>
      </c>
      <c r="G133" s="12"/>
      <c r="H133" s="40">
        <f t="shared" si="1"/>
        <v>0</v>
      </c>
      <c r="I133" s="77"/>
      <c r="J133" s="12"/>
    </row>
    <row r="134" spans="1:10" x14ac:dyDescent="0.25">
      <c r="A134"/>
      <c r="B134" s="75"/>
      <c r="C134" s="34" t="s">
        <v>197</v>
      </c>
      <c r="D134" s="34" t="s">
        <v>65</v>
      </c>
      <c r="E134" s="81"/>
      <c r="F134" s="80"/>
      <c r="G134" s="12"/>
      <c r="H134" s="40"/>
      <c r="I134" s="77"/>
      <c r="J134" s="12"/>
    </row>
    <row r="135" spans="1:10" ht="202.5" customHeight="1" x14ac:dyDescent="0.25">
      <c r="A135"/>
      <c r="B135" s="75"/>
      <c r="C135" s="34" t="s">
        <v>198</v>
      </c>
      <c r="D135" s="34" t="s">
        <v>63</v>
      </c>
      <c r="E135" s="81" t="s">
        <v>53</v>
      </c>
      <c r="F135" s="80">
        <v>2</v>
      </c>
      <c r="G135" s="12"/>
      <c r="H135" s="40">
        <f t="shared" si="1"/>
        <v>0</v>
      </c>
      <c r="I135" s="77"/>
      <c r="J135" s="12"/>
    </row>
    <row r="136" spans="1:10" x14ac:dyDescent="0.25">
      <c r="A136"/>
      <c r="B136" s="75"/>
      <c r="C136" s="34" t="s">
        <v>199</v>
      </c>
      <c r="D136" s="34" t="s">
        <v>62</v>
      </c>
      <c r="E136" s="81"/>
      <c r="F136" s="80"/>
      <c r="G136" s="12"/>
      <c r="H136" s="40"/>
      <c r="I136" s="77"/>
      <c r="J136" s="12"/>
    </row>
    <row r="137" spans="1:10" ht="112.5" x14ac:dyDescent="0.25">
      <c r="A137"/>
      <c r="B137" s="75"/>
      <c r="C137" s="34" t="s">
        <v>200</v>
      </c>
      <c r="D137" s="34" t="s">
        <v>61</v>
      </c>
      <c r="E137" s="81" t="s">
        <v>58</v>
      </c>
      <c r="F137" s="80">
        <v>100</v>
      </c>
      <c r="G137" s="12"/>
      <c r="H137" s="40">
        <f t="shared" si="1"/>
        <v>0</v>
      </c>
      <c r="I137" s="77"/>
      <c r="J137" s="12"/>
    </row>
    <row r="138" spans="1:10" ht="146.25" x14ac:dyDescent="0.25">
      <c r="A138"/>
      <c r="B138" s="75"/>
      <c r="C138" s="34" t="s">
        <v>201</v>
      </c>
      <c r="D138" s="34" t="s">
        <v>59</v>
      </c>
      <c r="E138" s="81" t="s">
        <v>58</v>
      </c>
      <c r="F138" s="80">
        <v>129</v>
      </c>
      <c r="G138" s="12"/>
      <c r="H138" s="40">
        <f t="shared" si="1"/>
        <v>0</v>
      </c>
      <c r="I138" s="77"/>
      <c r="J138" s="12"/>
    </row>
    <row r="139" spans="1:10" x14ac:dyDescent="0.25">
      <c r="A139"/>
      <c r="B139" s="75"/>
      <c r="C139" s="34" t="s">
        <v>202</v>
      </c>
      <c r="D139" s="34" t="s">
        <v>57</v>
      </c>
      <c r="E139" s="81"/>
      <c r="F139" s="80"/>
      <c r="G139" s="12"/>
      <c r="H139" s="40"/>
      <c r="I139" s="77"/>
      <c r="J139" s="12"/>
    </row>
    <row r="140" spans="1:10" ht="78.75" x14ac:dyDescent="0.25">
      <c r="A140"/>
      <c r="B140" s="75"/>
      <c r="C140" s="34" t="s">
        <v>203</v>
      </c>
      <c r="D140" s="34" t="s">
        <v>55</v>
      </c>
      <c r="E140" s="2" t="s">
        <v>53</v>
      </c>
      <c r="F140" s="80">
        <v>2</v>
      </c>
      <c r="G140" s="12"/>
      <c r="H140" s="40">
        <f t="shared" si="1"/>
        <v>0</v>
      </c>
      <c r="I140" s="77"/>
      <c r="J140" s="12"/>
    </row>
    <row r="141" spans="1:10" ht="42" customHeight="1" thickBot="1" x14ac:dyDescent="0.3">
      <c r="A141"/>
      <c r="B141" s="75"/>
      <c r="C141" s="157" t="s">
        <v>204</v>
      </c>
      <c r="D141" s="34" t="s">
        <v>54</v>
      </c>
      <c r="E141" s="2" t="s">
        <v>53</v>
      </c>
      <c r="F141" s="80">
        <v>2</v>
      </c>
      <c r="G141" s="12"/>
      <c r="H141" s="106">
        <f t="shared" si="1"/>
        <v>0</v>
      </c>
      <c r="I141" s="77"/>
      <c r="J141" s="12"/>
    </row>
    <row r="142" spans="1:10" ht="15.75" thickBot="1" x14ac:dyDescent="0.3">
      <c r="A142"/>
      <c r="B142" s="88"/>
      <c r="C142" s="32"/>
      <c r="D142" s="33"/>
      <c r="E142" s="31"/>
      <c r="F142" s="141"/>
      <c r="G142" s="31" t="s">
        <v>162</v>
      </c>
      <c r="H142" s="139">
        <f>SUM(H95:H141)</f>
        <v>0</v>
      </c>
      <c r="I142" s="30"/>
      <c r="J142" s="12"/>
    </row>
    <row r="143" spans="1:10" ht="15.75" thickBot="1" x14ac:dyDescent="0.3">
      <c r="A143"/>
      <c r="B143" s="125" t="s">
        <v>51</v>
      </c>
      <c r="C143" s="126">
        <v>3</v>
      </c>
      <c r="D143" s="126" t="s">
        <v>52</v>
      </c>
      <c r="E143" s="127"/>
      <c r="F143" s="128"/>
      <c r="G143" s="129"/>
      <c r="H143" s="130"/>
      <c r="I143" s="131"/>
      <c r="J143" s="12"/>
    </row>
    <row r="144" spans="1:10" x14ac:dyDescent="0.25">
      <c r="A144"/>
      <c r="B144" s="89"/>
      <c r="C144" s="90" t="s">
        <v>50</v>
      </c>
      <c r="D144" s="90" t="s">
        <v>49</v>
      </c>
      <c r="E144" s="91"/>
      <c r="F144" s="92"/>
      <c r="H144" s="29"/>
      <c r="I144" s="93"/>
      <c r="J144" s="12"/>
    </row>
    <row r="145" spans="1:10" ht="45" x14ac:dyDescent="0.25">
      <c r="A145"/>
      <c r="B145" s="94"/>
      <c r="C145" s="21" t="s">
        <v>48</v>
      </c>
      <c r="D145" s="28" t="s">
        <v>47</v>
      </c>
      <c r="E145" s="20"/>
      <c r="F145" s="19"/>
      <c r="H145" s="18"/>
      <c r="I145" s="93"/>
    </row>
    <row r="146" spans="1:10" x14ac:dyDescent="0.25">
      <c r="A146"/>
      <c r="B146" s="94"/>
      <c r="C146" s="21"/>
      <c r="D146" s="21" t="s">
        <v>45</v>
      </c>
      <c r="E146" s="20" t="s">
        <v>0</v>
      </c>
      <c r="F146" s="22">
        <v>30</v>
      </c>
      <c r="H146" s="18">
        <f>G146*F146</f>
        <v>0</v>
      </c>
      <c r="I146" s="93"/>
    </row>
    <row r="147" spans="1:10" ht="22.5" x14ac:dyDescent="0.25">
      <c r="A147"/>
      <c r="B147" s="94"/>
      <c r="C147" s="21" t="s">
        <v>44</v>
      </c>
      <c r="D147" s="28" t="s">
        <v>43</v>
      </c>
      <c r="E147" s="23"/>
      <c r="F147" s="25"/>
      <c r="H147" s="18"/>
      <c r="I147" s="93"/>
    </row>
    <row r="148" spans="1:10" ht="22.5" x14ac:dyDescent="0.25">
      <c r="A148"/>
      <c r="B148" s="94"/>
      <c r="C148" s="21"/>
      <c r="D148" s="27" t="s">
        <v>42</v>
      </c>
      <c r="E148" s="26" t="s">
        <v>0</v>
      </c>
      <c r="F148" s="22">
        <v>30</v>
      </c>
      <c r="H148" s="18">
        <f>G148*F148</f>
        <v>0</v>
      </c>
      <c r="I148" s="93"/>
    </row>
    <row r="149" spans="1:10" x14ac:dyDescent="0.25">
      <c r="A149"/>
      <c r="B149" s="94"/>
      <c r="C149" s="21" t="s">
        <v>41</v>
      </c>
      <c r="D149" s="21" t="s">
        <v>20</v>
      </c>
      <c r="E149" s="23"/>
      <c r="F149" s="25"/>
      <c r="H149" s="18"/>
      <c r="I149" s="93"/>
    </row>
    <row r="150" spans="1:10" x14ac:dyDescent="0.25">
      <c r="A150"/>
      <c r="B150" s="94"/>
      <c r="C150" s="21" t="s">
        <v>40</v>
      </c>
      <c r="D150" s="24" t="s">
        <v>19</v>
      </c>
      <c r="E150" s="23" t="s">
        <v>17</v>
      </c>
      <c r="F150" s="22">
        <v>7</v>
      </c>
      <c r="H150" s="18">
        <f>G150*F150</f>
        <v>0</v>
      </c>
      <c r="I150" s="93"/>
    </row>
    <row r="151" spans="1:10" x14ac:dyDescent="0.25">
      <c r="A151"/>
      <c r="B151" s="94"/>
      <c r="C151" s="21" t="s">
        <v>39</v>
      </c>
      <c r="D151" s="21" t="s">
        <v>38</v>
      </c>
      <c r="E151" s="23" t="s">
        <v>17</v>
      </c>
      <c r="F151" s="22">
        <v>3</v>
      </c>
      <c r="H151" s="18">
        <f>G151*F151</f>
        <v>0</v>
      </c>
      <c r="I151" s="93"/>
    </row>
    <row r="152" spans="1:10" ht="56.25" x14ac:dyDescent="0.25">
      <c r="A152"/>
      <c r="B152" s="94"/>
      <c r="C152" s="21" t="s">
        <v>37</v>
      </c>
      <c r="D152" s="21" t="s">
        <v>36</v>
      </c>
      <c r="E152" s="20" t="s">
        <v>35</v>
      </c>
      <c r="F152" s="19">
        <v>7</v>
      </c>
      <c r="H152" s="18">
        <f>G152*F152</f>
        <v>0</v>
      </c>
      <c r="I152" s="93"/>
    </row>
    <row r="153" spans="1:10" ht="123.75" x14ac:dyDescent="0.25">
      <c r="A153"/>
      <c r="B153" s="89"/>
      <c r="C153" s="160" t="s">
        <v>255</v>
      </c>
      <c r="D153" s="34" t="s">
        <v>256</v>
      </c>
      <c r="E153" s="161" t="s">
        <v>0</v>
      </c>
      <c r="F153" s="92">
        <v>3</v>
      </c>
      <c r="H153" s="18">
        <f>G153*F153</f>
        <v>0</v>
      </c>
      <c r="I153" s="93"/>
    </row>
    <row r="154" spans="1:10" x14ac:dyDescent="0.25">
      <c r="A154"/>
      <c r="B154" s="89"/>
      <c r="C154" s="79" t="s">
        <v>93</v>
      </c>
      <c r="D154" s="17" t="s">
        <v>34</v>
      </c>
      <c r="E154" s="133"/>
      <c r="H154" s="18"/>
      <c r="I154" s="93"/>
    </row>
    <row r="155" spans="1:10" ht="78.75" x14ac:dyDescent="0.25">
      <c r="A155"/>
      <c r="B155" s="89"/>
      <c r="C155" s="3" t="s">
        <v>165</v>
      </c>
      <c r="D155" s="16" t="s">
        <v>33</v>
      </c>
      <c r="E155" s="37"/>
      <c r="H155" s="18"/>
      <c r="I155" s="93"/>
      <c r="J155"/>
    </row>
    <row r="156" spans="1:10" x14ac:dyDescent="0.25">
      <c r="A156"/>
      <c r="B156" s="89"/>
      <c r="C156" s="3" t="s">
        <v>168</v>
      </c>
      <c r="D156" s="5" t="s">
        <v>32</v>
      </c>
      <c r="E156" s="37" t="s">
        <v>0</v>
      </c>
      <c r="F156" s="2">
        <v>4</v>
      </c>
      <c r="H156" s="18">
        <f t="shared" ref="H156:H183" si="2">G156*F156</f>
        <v>0</v>
      </c>
      <c r="I156" s="93"/>
      <c r="J156"/>
    </row>
    <row r="157" spans="1:10" ht="22.5" x14ac:dyDescent="0.25">
      <c r="A157"/>
      <c r="B157" s="89"/>
      <c r="C157" s="3" t="s">
        <v>166</v>
      </c>
      <c r="D157" s="15" t="s">
        <v>31</v>
      </c>
      <c r="E157" s="37"/>
      <c r="H157" s="18"/>
      <c r="I157" s="93"/>
    </row>
    <row r="158" spans="1:10" x14ac:dyDescent="0.25">
      <c r="A158"/>
      <c r="B158" s="89"/>
      <c r="C158" s="3" t="s">
        <v>174</v>
      </c>
      <c r="D158" s="14" t="s">
        <v>30</v>
      </c>
      <c r="E158" s="46" t="s">
        <v>0</v>
      </c>
      <c r="F158" s="2">
        <v>1</v>
      </c>
      <c r="H158" s="18">
        <f t="shared" si="2"/>
        <v>0</v>
      </c>
      <c r="I158" s="93"/>
    </row>
    <row r="159" spans="1:10" x14ac:dyDescent="0.25">
      <c r="A159"/>
      <c r="B159" s="89"/>
      <c r="C159" s="3" t="s">
        <v>175</v>
      </c>
      <c r="D159" s="13" t="s">
        <v>29</v>
      </c>
      <c r="E159" s="46" t="s">
        <v>0</v>
      </c>
      <c r="F159" s="2">
        <v>3</v>
      </c>
      <c r="H159" s="18">
        <f t="shared" si="2"/>
        <v>0</v>
      </c>
      <c r="I159" s="93"/>
    </row>
    <row r="160" spans="1:10" x14ac:dyDescent="0.25">
      <c r="A160"/>
      <c r="B160" s="89"/>
      <c r="C160" s="79" t="s">
        <v>71</v>
      </c>
      <c r="D160" s="78" t="s">
        <v>28</v>
      </c>
      <c r="E160" s="46"/>
      <c r="H160" s="18">
        <f t="shared" si="2"/>
        <v>0</v>
      </c>
      <c r="I160" s="93"/>
    </row>
    <row r="161" spans="1:9" ht="45" x14ac:dyDescent="0.25">
      <c r="A161"/>
      <c r="B161" s="89"/>
      <c r="C161" s="3" t="s">
        <v>70</v>
      </c>
      <c r="D161" s="82" t="s">
        <v>205</v>
      </c>
      <c r="E161" s="46"/>
      <c r="H161" s="18"/>
      <c r="I161" s="93"/>
    </row>
    <row r="162" spans="1:9" x14ac:dyDescent="0.25">
      <c r="A162"/>
      <c r="B162" s="95"/>
      <c r="C162" s="3" t="s">
        <v>66</v>
      </c>
      <c r="D162" s="82" t="s">
        <v>26</v>
      </c>
      <c r="E162" s="46" t="s">
        <v>0</v>
      </c>
      <c r="F162" s="2">
        <v>42</v>
      </c>
      <c r="H162" s="18">
        <f t="shared" si="2"/>
        <v>0</v>
      </c>
      <c r="I162" s="93"/>
    </row>
    <row r="163" spans="1:9" x14ac:dyDescent="0.25">
      <c r="A163"/>
      <c r="B163" s="95"/>
      <c r="C163" s="3" t="s">
        <v>64</v>
      </c>
      <c r="D163" s="83" t="s">
        <v>25</v>
      </c>
      <c r="E163" s="12" t="s">
        <v>0</v>
      </c>
      <c r="F163" s="2">
        <v>10</v>
      </c>
      <c r="H163" s="18">
        <f t="shared" si="2"/>
        <v>0</v>
      </c>
      <c r="I163" s="93"/>
    </row>
    <row r="164" spans="1:9" x14ac:dyDescent="0.25">
      <c r="A164"/>
      <c r="B164" s="95"/>
      <c r="C164" s="3" t="s">
        <v>60</v>
      </c>
      <c r="D164" s="83" t="s">
        <v>24</v>
      </c>
      <c r="E164" s="12" t="s">
        <v>0</v>
      </c>
      <c r="F164" s="2">
        <v>10</v>
      </c>
      <c r="H164" s="18">
        <f t="shared" si="2"/>
        <v>0</v>
      </c>
      <c r="I164" s="93"/>
    </row>
    <row r="165" spans="1:9" x14ac:dyDescent="0.25">
      <c r="A165"/>
      <c r="B165" s="95"/>
      <c r="C165" s="3" t="s">
        <v>56</v>
      </c>
      <c r="D165" s="83" t="s">
        <v>23</v>
      </c>
      <c r="E165" s="12" t="s">
        <v>0</v>
      </c>
      <c r="F165" s="2">
        <v>10</v>
      </c>
      <c r="H165" s="18">
        <f t="shared" si="2"/>
        <v>0</v>
      </c>
      <c r="I165" s="93"/>
    </row>
    <row r="166" spans="1:9" x14ac:dyDescent="0.25">
      <c r="A166"/>
      <c r="B166" s="95"/>
      <c r="C166" s="3" t="s">
        <v>206</v>
      </c>
      <c r="D166" s="83" t="s">
        <v>22</v>
      </c>
      <c r="E166" s="12" t="s">
        <v>0</v>
      </c>
      <c r="F166" s="2">
        <v>10</v>
      </c>
      <c r="H166" s="18">
        <f t="shared" si="2"/>
        <v>0</v>
      </c>
      <c r="I166" s="93"/>
    </row>
    <row r="167" spans="1:9" x14ac:dyDescent="0.25">
      <c r="A167"/>
      <c r="B167" s="95"/>
      <c r="C167" s="158">
        <v>38386</v>
      </c>
      <c r="D167" s="83" t="s">
        <v>21</v>
      </c>
      <c r="E167" s="12" t="s">
        <v>0</v>
      </c>
      <c r="F167" s="2">
        <v>2</v>
      </c>
      <c r="H167" s="18">
        <f t="shared" si="2"/>
        <v>0</v>
      </c>
      <c r="I167" s="93"/>
    </row>
    <row r="168" spans="1:9" x14ac:dyDescent="0.25">
      <c r="A168"/>
      <c r="B168" s="89"/>
      <c r="C168" s="3" t="s">
        <v>207</v>
      </c>
      <c r="D168" s="8" t="s">
        <v>20</v>
      </c>
      <c r="E168" s="37"/>
      <c r="H168" s="18"/>
      <c r="I168" s="93"/>
    </row>
    <row r="169" spans="1:9" x14ac:dyDescent="0.25">
      <c r="A169"/>
      <c r="B169" s="89"/>
      <c r="C169" s="3" t="s">
        <v>208</v>
      </c>
      <c r="D169" s="10" t="s">
        <v>19</v>
      </c>
      <c r="E169" s="37" t="s">
        <v>17</v>
      </c>
      <c r="F169" s="2">
        <v>20</v>
      </c>
      <c r="H169" s="18">
        <f t="shared" si="2"/>
        <v>0</v>
      </c>
      <c r="I169" s="93"/>
    </row>
    <row r="170" spans="1:9" ht="33.75" x14ac:dyDescent="0.25">
      <c r="A170"/>
      <c r="B170" s="89"/>
      <c r="C170" s="3" t="s">
        <v>209</v>
      </c>
      <c r="D170" s="8" t="s">
        <v>18</v>
      </c>
      <c r="E170" s="53" t="s">
        <v>17</v>
      </c>
      <c r="F170" s="2">
        <v>5</v>
      </c>
      <c r="H170" s="18">
        <f t="shared" si="2"/>
        <v>0</v>
      </c>
      <c r="I170" s="93"/>
    </row>
    <row r="171" spans="1:9" ht="33.75" x14ac:dyDescent="0.25">
      <c r="A171"/>
      <c r="B171" s="89"/>
      <c r="C171" s="3" t="s">
        <v>210</v>
      </c>
      <c r="D171" s="9" t="s">
        <v>16</v>
      </c>
      <c r="E171" s="39" t="s">
        <v>15</v>
      </c>
      <c r="F171" s="2">
        <v>10</v>
      </c>
      <c r="H171" s="18">
        <f t="shared" si="2"/>
        <v>0</v>
      </c>
      <c r="I171" s="93"/>
    </row>
    <row r="172" spans="1:9" ht="33.75" x14ac:dyDescent="0.25">
      <c r="A172"/>
      <c r="B172" s="89"/>
      <c r="C172" s="3" t="s">
        <v>211</v>
      </c>
      <c r="D172" s="96" t="s">
        <v>14</v>
      </c>
      <c r="E172" s="39" t="s">
        <v>6</v>
      </c>
      <c r="F172" s="2">
        <v>4</v>
      </c>
      <c r="H172" s="18">
        <f t="shared" si="2"/>
        <v>0</v>
      </c>
      <c r="I172" s="93"/>
    </row>
    <row r="173" spans="1:9" ht="45" x14ac:dyDescent="0.25">
      <c r="A173"/>
      <c r="B173" s="89"/>
      <c r="C173" s="3" t="s">
        <v>212</v>
      </c>
      <c r="D173" s="8" t="s">
        <v>13</v>
      </c>
      <c r="E173" s="53" t="s">
        <v>0</v>
      </c>
      <c r="F173" s="2">
        <v>4</v>
      </c>
      <c r="H173" s="18">
        <f t="shared" si="2"/>
        <v>0</v>
      </c>
      <c r="I173" s="93"/>
    </row>
    <row r="174" spans="1:9" x14ac:dyDescent="0.25">
      <c r="A174"/>
      <c r="B174" s="89"/>
      <c r="C174" s="79" t="s">
        <v>173</v>
      </c>
      <c r="D174" s="79" t="s">
        <v>12</v>
      </c>
      <c r="H174" s="18"/>
      <c r="I174" s="93"/>
    </row>
    <row r="175" spans="1:9" ht="67.5" x14ac:dyDescent="0.25">
      <c r="A175"/>
      <c r="B175" s="89"/>
      <c r="C175" s="3" t="s">
        <v>195</v>
      </c>
      <c r="D175" s="5" t="s">
        <v>11</v>
      </c>
      <c r="E175" s="4" t="s">
        <v>8</v>
      </c>
      <c r="F175" s="4">
        <v>30</v>
      </c>
      <c r="H175" s="18">
        <f t="shared" si="2"/>
        <v>0</v>
      </c>
      <c r="I175" s="93"/>
    </row>
    <row r="176" spans="1:9" ht="33.75" x14ac:dyDescent="0.25">
      <c r="A176"/>
      <c r="B176" s="89"/>
      <c r="C176" s="3" t="s">
        <v>196</v>
      </c>
      <c r="D176" s="5" t="s">
        <v>10</v>
      </c>
      <c r="E176" s="4" t="s">
        <v>8</v>
      </c>
      <c r="F176" s="4">
        <v>30</v>
      </c>
      <c r="H176" s="18">
        <f t="shared" si="2"/>
        <v>0</v>
      </c>
      <c r="I176" s="93"/>
    </row>
    <row r="177" spans="1:9" ht="56.25" x14ac:dyDescent="0.25">
      <c r="A177"/>
      <c r="B177" s="89"/>
      <c r="C177" s="3" t="s">
        <v>197</v>
      </c>
      <c r="D177" s="5" t="s">
        <v>9</v>
      </c>
      <c r="E177" s="4" t="s">
        <v>8</v>
      </c>
      <c r="F177" s="4">
        <v>30</v>
      </c>
      <c r="G177" s="4"/>
      <c r="H177" s="18">
        <f t="shared" si="2"/>
        <v>0</v>
      </c>
      <c r="I177" s="93"/>
    </row>
    <row r="178" spans="1:9" ht="90" x14ac:dyDescent="0.25">
      <c r="A178"/>
      <c r="B178" s="89"/>
      <c r="C178" s="3" t="s">
        <v>198</v>
      </c>
      <c r="D178" s="5" t="s">
        <v>7</v>
      </c>
      <c r="E178" s="4" t="s">
        <v>6</v>
      </c>
      <c r="F178" s="4">
        <v>1</v>
      </c>
      <c r="H178" s="18">
        <f t="shared" si="2"/>
        <v>0</v>
      </c>
      <c r="I178" s="93"/>
    </row>
    <row r="179" spans="1:9" ht="78.75" x14ac:dyDescent="0.25">
      <c r="A179"/>
      <c r="B179" s="89"/>
      <c r="C179" s="3" t="s">
        <v>199</v>
      </c>
      <c r="D179" s="7" t="s">
        <v>5</v>
      </c>
      <c r="E179" s="4" t="s">
        <v>0</v>
      </c>
      <c r="F179" s="4">
        <v>1</v>
      </c>
      <c r="H179" s="18">
        <f t="shared" si="2"/>
        <v>0</v>
      </c>
      <c r="I179" s="93"/>
    </row>
    <row r="180" spans="1:9" ht="45" x14ac:dyDescent="0.25">
      <c r="A180"/>
      <c r="B180" s="89"/>
      <c r="C180" s="3" t="s">
        <v>200</v>
      </c>
      <c r="D180" s="5" t="s">
        <v>4</v>
      </c>
      <c r="E180" s="4" t="s">
        <v>0</v>
      </c>
      <c r="F180" s="4">
        <v>1</v>
      </c>
      <c r="H180" s="18">
        <f t="shared" si="2"/>
        <v>0</v>
      </c>
      <c r="I180" s="93"/>
    </row>
    <row r="181" spans="1:9" ht="67.5" x14ac:dyDescent="0.25">
      <c r="A181"/>
      <c r="B181" s="89"/>
      <c r="C181" s="3" t="s">
        <v>201</v>
      </c>
      <c r="D181" s="5" t="s">
        <v>3</v>
      </c>
      <c r="E181" s="4" t="s">
        <v>0</v>
      </c>
      <c r="F181" s="4">
        <v>1</v>
      </c>
      <c r="H181" s="18">
        <f t="shared" si="2"/>
        <v>0</v>
      </c>
      <c r="I181" s="93"/>
    </row>
    <row r="182" spans="1:9" ht="22.5" x14ac:dyDescent="0.25">
      <c r="A182"/>
      <c r="B182" s="89"/>
      <c r="C182" s="3" t="s">
        <v>202</v>
      </c>
      <c r="D182" s="6" t="s">
        <v>2</v>
      </c>
      <c r="E182" s="4" t="s">
        <v>0</v>
      </c>
      <c r="F182" s="4">
        <v>6</v>
      </c>
      <c r="H182" s="18">
        <f t="shared" si="2"/>
        <v>0</v>
      </c>
      <c r="I182" s="93"/>
    </row>
    <row r="183" spans="1:9" ht="23.25" thickBot="1" x14ac:dyDescent="0.3">
      <c r="A183"/>
      <c r="B183" s="89"/>
      <c r="C183" s="3" t="s">
        <v>204</v>
      </c>
      <c r="D183" s="134" t="s">
        <v>1</v>
      </c>
      <c r="E183" s="103" t="s">
        <v>0</v>
      </c>
      <c r="F183" s="103">
        <v>1</v>
      </c>
      <c r="H183" s="135">
        <f t="shared" si="2"/>
        <v>0</v>
      </c>
      <c r="I183" s="93"/>
    </row>
    <row r="184" spans="1:9" ht="15.75" thickBot="1" x14ac:dyDescent="0.3">
      <c r="A184"/>
      <c r="B184" s="136"/>
      <c r="C184" s="137"/>
      <c r="D184" s="137"/>
      <c r="E184" s="138"/>
      <c r="F184" s="138"/>
      <c r="G184" s="138" t="s">
        <v>162</v>
      </c>
      <c r="H184" s="139">
        <f>SUM(H145:H183)</f>
        <v>0</v>
      </c>
      <c r="I184" s="140"/>
    </row>
    <row r="185" spans="1:9" x14ac:dyDescent="0.25">
      <c r="A185"/>
    </row>
    <row r="186" spans="1:9" x14ac:dyDescent="0.25">
      <c r="A186"/>
    </row>
    <row r="187" spans="1:9" ht="15.75" thickBot="1" x14ac:dyDescent="0.3">
      <c r="A187"/>
    </row>
    <row r="188" spans="1:9" ht="15.75" thickBot="1" x14ac:dyDescent="0.3">
      <c r="A188"/>
      <c r="B188" s="164" t="s">
        <v>164</v>
      </c>
      <c r="C188" s="165"/>
      <c r="D188" s="165"/>
      <c r="E188" s="165"/>
      <c r="F188" s="165"/>
      <c r="G188" s="165"/>
      <c r="H188" s="165"/>
      <c r="I188" s="166"/>
    </row>
    <row r="189" spans="1:9" ht="15" customHeight="1" x14ac:dyDescent="0.25">
      <c r="A189"/>
      <c r="B189" s="150" t="s">
        <v>50</v>
      </c>
      <c r="C189" s="167" t="str">
        <f>D16</f>
        <v>Uređenje zelenih na ulazu u kamp i parkingu</v>
      </c>
      <c r="D189" s="168"/>
      <c r="E189" s="168"/>
      <c r="F189" s="148"/>
      <c r="G189" s="148"/>
      <c r="H189" s="143"/>
      <c r="I189" s="144">
        <f>H92</f>
        <v>0</v>
      </c>
    </row>
    <row r="190" spans="1:9" ht="15" customHeight="1" x14ac:dyDescent="0.25">
      <c r="A190"/>
      <c r="B190" s="150" t="s">
        <v>93</v>
      </c>
      <c r="C190" s="169" t="str">
        <f>D93</f>
        <v>Uređenje zelenih površina iznad glavnog bazena</v>
      </c>
      <c r="D190" s="170"/>
      <c r="E190" s="142"/>
      <c r="F190" s="148"/>
      <c r="G190" s="148"/>
      <c r="H190" s="143"/>
      <c r="I190" s="144">
        <f>H142</f>
        <v>0</v>
      </c>
    </row>
    <row r="191" spans="1:9" ht="15" customHeight="1" thickBot="1" x14ac:dyDescent="0.3">
      <c r="A191"/>
      <c r="B191" s="151" t="s">
        <v>71</v>
      </c>
      <c r="C191" s="171" t="str">
        <f>D143</f>
        <v>Uređenje mobilnih kučica prvi red uz more</v>
      </c>
      <c r="D191" s="172"/>
      <c r="E191" s="145"/>
      <c r="F191" s="149"/>
      <c r="G191" s="149"/>
      <c r="H191" s="146"/>
      <c r="I191" s="147">
        <f>H184</f>
        <v>0</v>
      </c>
    </row>
    <row r="192" spans="1:9"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sheetData>
  <mergeCells count="5">
    <mergeCell ref="C12:H12"/>
    <mergeCell ref="B188:I188"/>
    <mergeCell ref="C189:E189"/>
    <mergeCell ref="C190:D190"/>
    <mergeCell ref="C191:D19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15CFA0B4F68D40BF2358598924BA68" ma:contentTypeVersion="10" ma:contentTypeDescription="Create a new document." ma:contentTypeScope="" ma:versionID="ccb5b609c29907bafc7b08d3193bb199">
  <xsd:schema xmlns:xsd="http://www.w3.org/2001/XMLSchema" xmlns:xs="http://www.w3.org/2001/XMLSchema" xmlns:p="http://schemas.microsoft.com/office/2006/metadata/properties" xmlns:ns2="2a2d0f16-6db0-4de6-b653-05c52a53058e" xmlns:ns3="6ed1aae8-3396-4ac8-84f8-f5b6333f10bf" targetNamespace="http://schemas.microsoft.com/office/2006/metadata/properties" ma:root="true" ma:fieldsID="486ac4fb2bc5f20a852ba94d1aed06ed" ns2:_="" ns3:_="">
    <xsd:import namespace="2a2d0f16-6db0-4de6-b653-05c52a53058e"/>
    <xsd:import namespace="6ed1aae8-3396-4ac8-84f8-f5b6333f10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0f16-6db0-4de6-b653-05c52a530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d1aae8-3396-4ac8-84f8-f5b6333f10b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8b8f49-dedb-4db5-8246-4d3900155f08}" ma:internalName="TaxCatchAll" ma:showField="CatchAllData" ma:web="6ed1aae8-3396-4ac8-84f8-f5b6333f10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d1aae8-3396-4ac8-84f8-f5b6333f10bf" xsi:nil="true"/>
    <lcf76f155ced4ddcb4097134ff3c332f xmlns="2a2d0f16-6db0-4de6-b653-05c52a530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CCF066-3F1B-49F1-82B9-406A39B17497}">
  <ds:schemaRefs>
    <ds:schemaRef ds:uri="http://schemas.microsoft.com/sharepoint/v3/contenttype/forms"/>
  </ds:schemaRefs>
</ds:datastoreItem>
</file>

<file path=customXml/itemProps2.xml><?xml version="1.0" encoding="utf-8"?>
<ds:datastoreItem xmlns:ds="http://schemas.openxmlformats.org/officeDocument/2006/customXml" ds:itemID="{1DC286CB-9135-4A63-B231-3C5C9D196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0f16-6db0-4de6-b653-05c52a53058e"/>
    <ds:schemaRef ds:uri="6ed1aae8-3396-4ac8-84f8-f5b6333f1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6451C-CD17-462E-A2A6-780980237A5A}">
  <ds:schemaRefs>
    <ds:schemaRef ds:uri="http://schemas.microsoft.com/office/2006/metadata/properties"/>
    <ds:schemaRef ds:uri="http://schemas.microsoft.com/office/infopath/2007/PartnerControls"/>
    <ds:schemaRef ds:uri="6ed1aae8-3396-4ac8-84f8-f5b6333f10bf"/>
    <ds:schemaRef ds:uri="2a2d0f16-6db0-4de6-b653-05c52a5305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Ponudbeni troškovnik Atea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 Vlašić</dc:creator>
  <cp:lastModifiedBy>Hrvoje Vlašić</cp:lastModifiedBy>
  <dcterms:created xsi:type="dcterms:W3CDTF">2026-03-08T23:05:57Z</dcterms:created>
  <dcterms:modified xsi:type="dcterms:W3CDTF">2026-03-10T08:02:08Z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0x0101004D15CFA0B4F68D40BF2358598924BA68</vt:lpwstr>
  </property>
  <property fmtid="{D5CDD505-2E9C-101B-9397-08002B2CF9AE}" pid="3" name="MediaServiceImageTags">
    <vt:lpwstr/>
  </property>
</Properties>
</file>