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aminess.sharepoint.com/sites/OdjelHortikulture/Shared Documents/CAPEX 2026/"/>
    </mc:Choice>
  </mc:AlternateContent>
  <xr:revisionPtr revIDLastSave="32" documentId="8_{CCB70381-E786-4AD9-9627-517C2C61A7CD}" xr6:coauthVersionLast="47" xr6:coauthVersionMax="47" xr10:uidLastSave="{52119019-571C-43C5-9548-8A176E6BC59C}"/>
  <bookViews>
    <workbookView xWindow="-120" yWindow="-120" windowWidth="29040" windowHeight="15720" xr2:uid="{94651F7E-0878-4A4A-B83A-2C9E2E31C3F9}"/>
  </bookViews>
  <sheets>
    <sheet name="Ponudbeni troškovnik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H30" i="1" s="1"/>
  <c r="I170" i="1" s="1"/>
  <c r="H20" i="1"/>
  <c r="H21" i="1"/>
  <c r="H22" i="1"/>
  <c r="H23" i="1"/>
  <c r="F24" i="1"/>
  <c r="H24" i="1"/>
  <c r="F25" i="1"/>
  <c r="H25" i="1"/>
  <c r="H26" i="1"/>
  <c r="H27" i="1"/>
  <c r="H29" i="1"/>
  <c r="H33" i="1"/>
  <c r="H34" i="1"/>
  <c r="H35" i="1"/>
  <c r="H36" i="1"/>
  <c r="H37" i="1"/>
  <c r="H39" i="1"/>
  <c r="H40" i="1"/>
  <c r="H42" i="1"/>
  <c r="H46" i="1"/>
  <c r="H133" i="1" s="1"/>
  <c r="I172" i="1" s="1"/>
  <c r="H47" i="1"/>
  <c r="H48" i="1"/>
  <c r="H49" i="1"/>
  <c r="H50" i="1"/>
  <c r="H51" i="1"/>
  <c r="H52" i="1"/>
  <c r="H54" i="1"/>
  <c r="H55" i="1"/>
  <c r="H56" i="1"/>
  <c r="H59" i="1"/>
  <c r="H60" i="1"/>
  <c r="H61" i="1"/>
  <c r="H62" i="1"/>
  <c r="H63" i="1"/>
  <c r="H66" i="1"/>
  <c r="H69" i="1"/>
  <c r="H72" i="1"/>
  <c r="H75" i="1"/>
  <c r="H79" i="1"/>
  <c r="H80" i="1"/>
  <c r="H81" i="1"/>
  <c r="H84" i="1"/>
  <c r="H86" i="1"/>
  <c r="H89" i="1"/>
  <c r="H92" i="1"/>
  <c r="H95" i="1"/>
  <c r="H97" i="1"/>
  <c r="H99" i="1"/>
  <c r="H101" i="1"/>
  <c r="H103" i="1"/>
  <c r="H105" i="1"/>
  <c r="H107" i="1"/>
  <c r="H110" i="1"/>
  <c r="H113" i="1"/>
  <c r="H114" i="1"/>
  <c r="H116" i="1"/>
  <c r="H119" i="1"/>
  <c r="H120" i="1"/>
  <c r="H130" i="1"/>
  <c r="H132" i="1"/>
  <c r="H136" i="1"/>
  <c r="H137" i="1"/>
  <c r="H139" i="1"/>
  <c r="H141" i="1"/>
  <c r="H142" i="1"/>
  <c r="H145" i="1"/>
  <c r="H147" i="1"/>
  <c r="H148" i="1"/>
  <c r="H149" i="1"/>
  <c r="H150" i="1"/>
  <c r="H151" i="1"/>
  <c r="H152" i="1"/>
  <c r="H153" i="1"/>
  <c r="F155" i="1"/>
  <c r="H155" i="1"/>
  <c r="F156" i="1"/>
  <c r="H156" i="1"/>
  <c r="H158" i="1"/>
  <c r="H159" i="1"/>
  <c r="H161" i="1"/>
  <c r="H162" i="1"/>
  <c r="H164" i="1" s="1"/>
  <c r="I173" i="1" s="1"/>
  <c r="H163" i="1"/>
  <c r="C170" i="1"/>
  <c r="C171" i="1"/>
  <c r="C172" i="1"/>
  <c r="C173" i="1"/>
  <c r="H43" i="1" l="1"/>
  <c r="I171"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<sst xmlns="http://schemas.openxmlformats.org/spreadsheetml/2006/main" count="345" uniqueCount="226">
  <si>
    <t>4.</t>
  </si>
  <si>
    <t>3.</t>
  </si>
  <si>
    <t>2.</t>
  </si>
  <si>
    <t>1.</t>
  </si>
  <si>
    <t>REKAPITULACIJA</t>
  </si>
  <si>
    <t>Ukupno</t>
  </si>
  <si>
    <t>Kontrola i servis kompletnog sustava navodnjavanja u toj zoni i programiranje sezonskim uvijetima rada.</t>
  </si>
  <si>
    <t>5.3.</t>
  </si>
  <si>
    <t>m²</t>
  </si>
  <si>
    <t>Nadokradnja sustava navodnjavanja. Ugradnja dodatne cijevi kpk oko sadnice koristeći cijev kap-po-kap za površinsku ugradnju, sa samoregulirajućim kapaljkama za pritisak 0,6 do 4,1 bara, razmak kapaljki 33 cm, 2,3 l/h po kapaljki, smeđa, tip Rain Bird XFD.Stavka uključuje sve potrebne spojnice za cijev kap-po-kap: "T" 16mm-16mm-16mm-2 komada,ubodne elemente za vertikalnu stabilizaciju cijevi protiv izdizanjapod pritiskom, te punu smeđu cijev 16 mm tipa XFD 1600 koja se ukopava ispod zemlje i spaja na postojeće navodnjavanje gredice.</t>
  </si>
  <si>
    <t>5.2.</t>
  </si>
  <si>
    <t>kom</t>
  </si>
  <si>
    <t>Ponovna instalacija postoječeg sustav kpk na ciju površinu.</t>
  </si>
  <si>
    <t>5.1.</t>
  </si>
  <si>
    <t>Instalacija navodnjavanja</t>
  </si>
  <si>
    <t>5.</t>
  </si>
  <si>
    <t>m³</t>
  </si>
  <si>
    <t>Nabava, dovoz i ugradnja kamenog agregata KAO:Kirmenjak mljeveni buratato bez čipsa, bjelaksto sive boje. Promjer kamenog agregata od 4 cm do 8 cm. Ugraditi debljinu od 10 cm. Obračun se vrši na kraju izvedenih radova.</t>
  </si>
  <si>
    <t>4.2.</t>
  </si>
  <si>
    <t>4.1.</t>
  </si>
  <si>
    <t>Ugradnja kamenog škriljevca</t>
  </si>
  <si>
    <t>kg</t>
  </si>
  <si>
    <t>Gnojivo TIP KAO "Osmocote exact 15-9-11+2,5MgO+Me". 8-9 mjeseci.</t>
  </si>
  <si>
    <t>3.3.2.</t>
  </si>
  <si>
    <t>Organski briketirani gnoj "Stallatico".</t>
  </si>
  <si>
    <t>3.3.1.</t>
  </si>
  <si>
    <t>Ostali materijal potreban za sadnju:</t>
  </si>
  <si>
    <t>3.3.</t>
  </si>
  <si>
    <t>Helichrysum V 14</t>
  </si>
  <si>
    <t>3.2.7.</t>
  </si>
  <si>
    <t>Muhlenbergija capillaris Clt 3</t>
  </si>
  <si>
    <t>3.2.6.</t>
  </si>
  <si>
    <t xml:space="preserve">Phormium tenax, Clt 9 </t>
  </si>
  <si>
    <t>3.2.5.</t>
  </si>
  <si>
    <t>Pittospor tobira "nana" Ø Clt 9</t>
  </si>
  <si>
    <t>3.2.4.</t>
  </si>
  <si>
    <t>Rosmarinus prostratus clt 1,5</t>
  </si>
  <si>
    <t>3.2.3.</t>
  </si>
  <si>
    <t>Lavandula angustifolija,  V14</t>
  </si>
  <si>
    <t>3.2.2.</t>
  </si>
  <si>
    <t>Agapanthus umbellatus, plavi, clt 5</t>
  </si>
  <si>
    <t>3.2.1.</t>
  </si>
  <si>
    <t>Nabava i dobava biljnog materijala (u kontejneru ili loncu; I klase):</t>
  </si>
  <si>
    <t>3.2.</t>
  </si>
  <si>
    <t>trajnice 20x20x20 cm</t>
  </si>
  <si>
    <t>3.1.1.</t>
  </si>
  <si>
    <t>Iskop rupa u tlu 2/3 ktg. Sadnja biljnog materijala s gnojidbom.</t>
  </si>
  <si>
    <t>3.1.</t>
  </si>
  <si>
    <t>Sadnja biljnog materijala.</t>
  </si>
  <si>
    <t>Nabava, dobava i planiranje plodne zemlje u sloju i površini od otprilike 60 m2, za gredice. Nasipavanje izvesti na površinama i debljini sloja koju odredi naručitelj (15cm). Količina povećana za 20% radi slijeganja.</t>
  </si>
  <si>
    <t>2.2.</t>
  </si>
  <si>
    <t>Pažljivo strojno prekopavanje (frezanje) na prosječnoj dubini od cca 10 cm. Prije prekopavanja označiti sve elemente postojećih instalacija (struje,vode). U slučaju oštećenja instalacija izvođač snosi trošak popravka. Sakupljanje trave, kamena,korova i žilja s ukrcajem i odvozom na gradski deponij.</t>
  </si>
  <si>
    <t>2.1.</t>
  </si>
  <si>
    <t>Vrtno tehnički radovi</t>
  </si>
  <si>
    <t>razno bilje</t>
  </si>
  <si>
    <t>1.3.1.</t>
  </si>
  <si>
    <t xml:space="preserve">Uklanjanje bilja. Mašinsko i ručno vađenje biljaka.Stavka uključuje ukrcaj biljnog materijala na kamion i odvoz na gradski deponij. </t>
  </si>
  <si>
    <t>1.3.</t>
  </si>
  <si>
    <t>Deinstalacija postojećeg navodnjavanja te spramanje na gradilištu do ponovne ugradnje</t>
  </si>
  <si>
    <t>1.2.</t>
  </si>
  <si>
    <t>Priprema gradilišta i uklanjanje prepreka, pregled i ispitivanje instalacija temeljnog razvoda vode i automatike, dovoz strojeva i opreme za rad i sl..</t>
  </si>
  <si>
    <t>1.1.</t>
  </si>
  <si>
    <t>Pripremni radovi</t>
  </si>
  <si>
    <t>Ugradnja geotekstila i ukrasne rizle na pokos kod bazena</t>
  </si>
  <si>
    <t>Hotel Laguna</t>
  </si>
  <si>
    <t>Čišćenje gradilišta i završna kontrola radova</t>
  </si>
  <si>
    <t>Završni radovi</t>
  </si>
  <si>
    <t>kompl</t>
  </si>
  <si>
    <t>* mjerenje struja kratkih spojeva na razvodnim ormarima</t>
  </si>
  <si>
    <t>* podešenosti prekidača</t>
  </si>
  <si>
    <t>* uzemljenja metalnih masa</t>
  </si>
  <si>
    <t>* otpora uzemljenja</t>
  </si>
  <si>
    <t>* ispravnosti zaštite od indirektnog dodira</t>
  </si>
  <si>
    <t>* funkcionalnosti instalirane opreme</t>
  </si>
  <si>
    <t>* izolacijskog otpora električne instalacije</t>
  </si>
  <si>
    <t>* neprekinutosti zaštitnih vodiča</t>
  </si>
  <si>
    <t>Ispitivanje električne instalacije od strane ovlaštene ustanove i izdavanje zapisnika o ispitivanju.</t>
  </si>
  <si>
    <t>ISPITIVANJE ELEKTRIČNE INSTALACIJE</t>
  </si>
  <si>
    <t>3.16.</t>
  </si>
  <si>
    <t>b)Nosač cod.9005105</t>
  </si>
  <si>
    <t>a) Rasvjetno tijelo</t>
  </si>
  <si>
    <t>Stupno nadgradno rasvjetno tijelo Platek Frog cod.8800118.06, led snage 8.5W, jačine svijetlosnoga toka 580Lm, temperature 3000K, sive boje, stupanj zaštite IP66, mehaničke zaštite IK08, dim Ø114x33mm</t>
  </si>
  <si>
    <t xml:space="preserve">DOBAVA, MONTAŽA I SPAJANJE RASVJETNE ARMATURE </t>
  </si>
  <si>
    <t>3.15.</t>
  </si>
  <si>
    <t>Dobava, ugradnja i spajanje IP68 spojnice s jednim ulazom i 2 izlaza, za peteropolne kabele presjeka od 0.5 mm2 do 4.0 mm2.</t>
  </si>
  <si>
    <t xml:space="preserve">DOBAVA, UGRADNJA I SPAJANJE SPOJNICE </t>
  </si>
  <si>
    <t>3.14.</t>
  </si>
  <si>
    <t>b)Montaža i spajanje</t>
  </si>
  <si>
    <t>a)Dobava FCO gradilište</t>
  </si>
  <si>
    <t>Dobava i montaža stupa JR,  tip kao : Pali Campion 4 m, komplet sa temeljnom pločom, priključnom kutijom sa osiguračima 6A, poklopcem, vijcima, sidrenim vijcima. Vruće cinčan. Garancija na antikorozivna svojstva najmanje 10 godina. RAL Boja po izboru investitora</t>
  </si>
  <si>
    <t>DOBAVA I MONTAŽA STUPA JR</t>
  </si>
  <si>
    <t>3.13.</t>
  </si>
  <si>
    <t>m</t>
  </si>
  <si>
    <t xml:space="preserve"> - NYY-J 5x4 mm2 </t>
  </si>
  <si>
    <t>Dobava, spajanje, polaganje/provlačenje u prije pripremljen kabelski rov ili kroz već položene cijevi, energetskih kabela reda 1kV, te spajanje istih, komplet s potrebnim spojnim i montažnim materijalom. Prilikom polaganja kabela u svemu se pridržavati uputstva proizvođača.</t>
  </si>
  <si>
    <t>DOBAVA I POLAGANJE KABLA</t>
  </si>
  <si>
    <t>3.12.</t>
  </si>
  <si>
    <t>Odštamavanje postojećeg i izvedba novog temelja rasvjete:
Izvedba pojedinačnih temelja dimenzija 25 x 25 x  40 cm s otvorom Ø 75 mm u sredini za provlačenje kabela i kabelskog spoja</t>
  </si>
  <si>
    <t>ODŠTAMAVANJE I IZRADA NOVOG TEMELJA POSTOJEĆIH LAMPI</t>
  </si>
  <si>
    <t>3.11.</t>
  </si>
  <si>
    <t>Dobava i polaganje trake upozorenja "PAZI ENERGETSKI KABEL", komplet sa svim nespecificiranim radovima</t>
  </si>
  <si>
    <t>DOBAVA I POLAGANJE TRAKE UPOZORENJA</t>
  </si>
  <si>
    <t>3.10.</t>
  </si>
  <si>
    <t>Dobava i polaganje rebraste dvoslojne cijevi PSC ɸ 50 mm, komplet sa svim potrebnim radovima</t>
  </si>
  <si>
    <t>DOBAVA I POLAGANJE REBRASTE DVOSLOJNE CIJEVI</t>
  </si>
  <si>
    <t>3.9.</t>
  </si>
  <si>
    <t>kpl</t>
  </si>
  <si>
    <t>Dobava, polaganje i spajanje Cu uže 50 mm2 u prethodno iskopani rov komplet s potrebnim spojnicama na stupu i na položenoj traci u rovu</t>
  </si>
  <si>
    <t xml:space="preserve">DOBAVA, POLAGANJE I SPAJANJE Cu UŽE </t>
  </si>
  <si>
    <t>3.8.</t>
  </si>
  <si>
    <t>Dobava i polaganje trake FeZn 25x4 u prethodno iskopani rov komplet s potrebnim spojnicama. Traku je potrebno povezati na postojeći uzemljivač</t>
  </si>
  <si>
    <t>DOBAVA I POLAGANJE TRAKE UZEMLJENJA</t>
  </si>
  <si>
    <t>3.7.</t>
  </si>
  <si>
    <t>Izrada betonskog temelja za stup visine h = 4 m, komplet sa izradom oplate, dobavom betona C16/20, betoniranjem temelja, postavom plastičnih cijevi Ø 50 mm. Stavka obuhvaća i izradu okvira od dasaka na vrhu temelja, zalijevanje stupa nakon montaže cementnim mortom. U temelj ugraditi temeljnu ploču s tim da je isporuka temeljne ploče sadržana u cijeni isporuke stupa, a ugradnja je obuhvaćena ovom stavkom. 
Temelj je dim. 0,6x0,6x0,6m (ŠxDxV).</t>
  </si>
  <si>
    <t>ISKOP I IZRADA BETONSKIH TEMELJA STUPOVA VANJSKE RASVJETE h = 4 m</t>
  </si>
  <si>
    <t>3.6.</t>
  </si>
  <si>
    <t>m3</t>
  </si>
  <si>
    <t xml:space="preserve"> - dim. rova 0,4x0,6 m (VR)</t>
  </si>
  <si>
    <t>Višak materijala dobivenog iz iskopa utovaruje se u transportno sredstvo i odvozi na deponiju. Jedinična cijena sadrži odvoz viška iskopa, istovar i uređenje deponije. Obračun po m' odvezenog materijala prema idealnim profilima iz nacrta. Rastresitost nije uzeta u obzir.</t>
  </si>
  <si>
    <t>ODVOZ VIŠKA ISKOPA</t>
  </si>
  <si>
    <t>3.5.</t>
  </si>
  <si>
    <t>Zatrpavanje rova vrši se sa probranim materijalom iz iskopa granulacije 0 – 30 mm. Zatrpavanje se izvodi u slojevima debljine do 30 cm. Svaki sloj se grubo planira i zbija.</t>
  </si>
  <si>
    <t>ZATRPAVANJE ROVA S PROBRANIM MATERIJALOM IZ ISKOPA</t>
  </si>
  <si>
    <t>3.4.</t>
  </si>
  <si>
    <t xml:space="preserve"> - dim. rova 0,4x0,6 m (NN I VR)</t>
  </si>
  <si>
    <t xml:space="preserve">Dobava i ugradnja zaštitnog sloja pijeska u rov sa planiranjem istog. Pijesak je granulacije 0-4 mm u sloju debljine 10 cm. Nakon polaganja kabela vrši se zatrpavanje sa pijeskom tako da iznad tjemena rebraste cijevi bude minimalno 10 cm pijeska. Jedinična cijena sadrži dobavu pijeska, raznos duž rova, ubacivanje u rov i planiranje. </t>
  </si>
  <si>
    <t>DOBAVA I UGRADNJA ZAŠTITNOG SLOJA PIJESKA</t>
  </si>
  <si>
    <t>Kombinirani strojno-ručni iskop kabelskog rova bez obzira na kategoriju tla, a za polaganje rebrastih cijevi za provod kabela. Iskop se izvodi prema trasi u projektu. Rad se izvodi strojno uz pažnju da se ne oštete postojeće instalacije koje su u funkciji. Materijal iz iskopa se odbacuje neposredno uz rov radi ponovne ugradnje, a višak će se odvesti na deponiju. Minimalna dubina rova iznosi 60 cm.</t>
  </si>
  <si>
    <t>ISKOP ROVA BEZ OBZIRA NA KATEGORIJU TLA</t>
  </si>
  <si>
    <t xml:space="preserve">Troškovi utvrđivanja podzemnih NN (niskonaponskih)  instalacija uz prisustvo ovlaštenih predstavnika investitora. Precizno lociranje i utvrđivanje tragačem trasa polaganja postojećih NN kabela u zoni zahvata koji će se koristiti ili za koje treba posebno pripaziti da se ne oštete - NN kabeli do presjeka 185 mm² i pažljivo lociranje trasa polaganja zaštitnih PVC cijevi sa svjetlovodnim kabelima da se kod zemljanih radova ne oštete (kabeli i kabelske trase).Tijekom izvođenja radova pratiti da ne dođe do njihovog oštećenja. </t>
  </si>
  <si>
    <t>OZNAČAVANJE POSTOJEĆIH INSTALACIJA</t>
  </si>
  <si>
    <t>Ugradnja rasvjetnog tijela</t>
  </si>
  <si>
    <t>Nabava, dobava i ugradnja betonskog koša za smeće Tip kao " PARK 0934", dimenzija Ø 0,36 x 0,35 mm. Zapremnina 44 L. Obračun po komadu ugrađenog koša za smeće.</t>
  </si>
  <si>
    <t>2.7.4.</t>
  </si>
  <si>
    <t>Nabava i dostava klupa tip KAO: "PARK 0917" širine 1,59 m, VISINE 0,78, IŠIRINE 0,48. Stavka uključuje ugradnju klupa na prethodno pripremljene betonske temelje. Obračun po komadu.</t>
  </si>
  <si>
    <t>2.7.3.</t>
  </si>
  <si>
    <t>Izrada temelja za klupe i koševe za otpad.</t>
  </si>
  <si>
    <t>2.7.1.</t>
  </si>
  <si>
    <t>Urbana oprema</t>
  </si>
  <si>
    <t>2.7.</t>
  </si>
  <si>
    <t>Njihalica na opruzi SPRING 0607-1 dimenzija 74 × 43 × 81 cm izrađena je od plastificiranog i pocinčanog čelika, bočno oblikovanih i sjedala od HDPE ploča otpornih na vremenske uvjete, čelične opruge te rukohvata od nehrđajućeg čelika, namijenjena je za 1 korisnika u dobi od 1 do 12 godina, sa sigurnosnom zonom od 10,9 m² i visinom slobodnog pada manjom od 60 cm, te potiče razvoj ravnoteže, koordinacije i osnovnih motoričkih sposobnosti djece, u skladu s normom EN 1176-1</t>
  </si>
  <si>
    <t>Njihalica na opruzi SPRING 0607</t>
  </si>
  <si>
    <t>2.6.</t>
  </si>
  <si>
    <t>Njihalica na opruzi SPRING 0670 dimenzija 333 × 25 × 85 cm izrađena je od vruće pocinčanog i plastificiranog čelika, HDPE ploča otpornih na vremenske uvjete te čeličnih opruga, namijenjena je za 5 korisnika u dobi od 1 do 12 godina, sa sigurnosnom zonom od 18,8 m² i visinom slobodnog pada manjom od 60 cm, te potiče razvoj ravnoteže, koordinacije, motoričkih sposobnosti i socijalne interakcije djece, u skladu s normom EN 1176-1</t>
  </si>
  <si>
    <t xml:space="preserve">Klackalica SPRING 0670 </t>
  </si>
  <si>
    <t>2.5.</t>
  </si>
  <si>
    <t xml:space="preserve">Ugradbeni trampolin JUMPOO 2214 dimenzija 300 × 150 × 5 cm namijenjen je za 1 korisnika u dobi od 4 do 15 godina, s propisanom sigurnosnom zonom od 27,3 m² i visinom slobodnog pada 90 cm, u skladu s normom EN 1176-1. visina slobodnog pada 90cm. </t>
  </si>
  <si>
    <t xml:space="preserve">kom </t>
  </si>
  <si>
    <t xml:space="preserve">Trampolin JUMPOO 2214 </t>
  </si>
  <si>
    <t>2.4.</t>
  </si>
  <si>
    <t>VINCI Play Ljuljačka SWING ST1494. Sprava je namijenjena istodobnom korištenju do 9 djece, u dobnom rasponu 1–3 i 3–14 godina. Dimenzije igrala iznose 195 × 365 × 240 cm, dok je maksimalna visina slobodnog pada 130 cm. Potrebna sigurnosna zona iznosi 21,5 m², u skladu s normom EN 1176-1.Konstrukcija je izrađena od čeličnih stupova profila 80 × 80 mm, izvedenih u nehrđajućem čeliku ili čeliku vruće pocinčanom i dodatno plastificiranom praškastim premazom, čime se osigurava visoka otpornost na koroziju i dug vijek trajanja. Ovjesni elementi i lanci izrađeni su od kalibriranog INOX čelika s konstrukcijom koja sprječava uklještenje prstiju, dok su sjedalice atestirane i sigurne za djecu. Spojni vijci su od nehrđajućeg čelika, djelomično zaštićeni plastičnim kapama, a završni čepovi na gornjoj gredi izrađeni su od izdržljive HDPE plastike, otporne na vremenske uvjete. Sprava je prilagođena i za djecu s invaliditetom, s naglaskom na jednostavan pristup i inkluziju</t>
  </si>
  <si>
    <t>Igralo ljuljačka SWING ST 1422</t>
  </si>
  <si>
    <t>2.3.</t>
  </si>
  <si>
    <t>Igralo za aktivnu igru i razvoj motoričkih sposobnosti djece, namijenjeno istodobnom korištenju više djece do 17 korisnika istodobno, dobne skupine 1-8 godina. Sprava potiče penjanje, ravnotežu, koordinaciju i snagu.Igralo mogu koristiti i djeca s invaliditetom.Sprava omogućuje inkluzivnu igru s lakim pristupom rukohvatima i integracijom djece s posebnim potrebama, potiče intelektualni razvoj kroz manipulaciju, senzoriku i razmišljanje te razvija fizičke sposobnosti djece kroz ravnotežu, klizanje, prolaze i penjanje. Konstrukcija je izrađena od čeličnih stupova okruglog presjeka, vruće pocinčanih i plastificiranih praškastim premazom za dugotrajnu zaštitu od korozije i vanjskih utjecaja. Elementi za igru izrađeni su od izdržljivih i sigurnih materijala, otpornih na UV zračenje i vandalizam.Proizvod posjeduje sigurnosni certifikat prema normi EN 1176. Predviđeno za montažu ukopavanjem.Sigurnosna zona 31m2, maksimalna visina pada 0.6m. Garancija do 25 godina.</t>
  </si>
  <si>
    <t xml:space="preserve">Ugradnja dječjeg igrala STEEL+1744. </t>
  </si>
  <si>
    <t xml:space="preserve"> - betonski rubnjaci</t>
  </si>
  <si>
    <t>2.1.3.1.</t>
  </si>
  <si>
    <t>Dobava i ugradnja betonskih, parkovnih rubnjaka sa izvedbom temelja- posteljice. Bet. parkovni rubnjaci dim 100x20x5 cm u sivoj boji. Rubnjaci se prvo postavljaju u posteljicu iz betona C25/30 polovicom visine (skošeni rubovi posteljice). Izvedba bet. posteljice i fugiranje spojeva uračunato u jed. cijenu. Rubnjaci se postavljaju oko pješčane/ gumene površine predviđene za igru. Obračun po m'.</t>
  </si>
  <si>
    <t>2.1.3.</t>
  </si>
  <si>
    <t>Dobava, doprema i ugradnja EPDM završnog sloja  antitraumatske podloge u debljini od 10mm. 
Pri nuđenju stavke ukalkulirati ugradnju EPDM sloja u do 5 različitih boja.
Obračun po m2 ugrađene gumene podloge.</t>
  </si>
  <si>
    <t>2.1.2.</t>
  </si>
  <si>
    <t>Dobava, doprema i ugradnja SBR temeljnog sloja antitraumatske podloge u debljini od 35mm
Obračun po m2 ugrađene gumene podloge.</t>
  </si>
  <si>
    <t>2.1.1.</t>
  </si>
  <si>
    <t>Dobava, priprema i izvedba lijevane sigurnosne  antitraumatske gumene podloge minimalne debljine 45 mm na površini igrališta. Sustav se sastoji od osnovnog (nosivog) sloja izvedenog od mješavine SBR granula granulacije 2-8 mm i PU veziva ukupne debljine minimalno 35 mm, te gornjeg sloja u boji izvedenog od mješavine EPDM granula granulacije 1-4 mm i PU veziva ukupne debljine minimalno 10 mm. Završni sloj otporan na atmosferske uvjete i habanje. Podloga se izvodi na unaprijed pripremljenoj i zbijenoj podlozi od kamenog drobljenca ili betona.</t>
  </si>
  <si>
    <t>Ugradnja gumene podloge i igrala</t>
  </si>
  <si>
    <t xml:space="preserve"> - armatura</t>
  </si>
  <si>
    <t>1.8.3.</t>
  </si>
  <si>
    <t xml:space="preserve"> - oplata čeona</t>
  </si>
  <si>
    <t>1.8.2.</t>
  </si>
  <si>
    <t xml:space="preserve"> - beton ab ploče </t>
  </si>
  <si>
    <t>1.8.1.</t>
  </si>
  <si>
    <t>Betoniranje AB temeljne ploče za igralo u iskopanim rovovima, betonom C 25/30.po potrebi betoniranje podložnog betona na poziciji ab stope igrala betonom klase C 16/20 debljine 10 cm. Vrh temelja mora biti poravnan sa vrhom tamponske podloge kako bi antistres podloga prekrila anker sprave. U cijenu uključeno izrada oplate, ugradnja armature i betoniranje. Obračun po m3 betona, m2 oplate i kg armature.</t>
  </si>
  <si>
    <t>1.8.</t>
  </si>
  <si>
    <t>Strojno nabijanje podloge nakon iskopa vibropločom.</t>
  </si>
  <si>
    <t>1.7.</t>
  </si>
  <si>
    <t>1.6.</t>
  </si>
  <si>
    <t>1.5.</t>
  </si>
  <si>
    <t>Poravnanje i nabijanje dna iskopa. Obračun po m2.</t>
  </si>
  <si>
    <t>1.4.</t>
  </si>
  <si>
    <t>1..2.</t>
  </si>
  <si>
    <t>Priprema gradilišta, priprema terena, uklanjanje prepreka, pregled i ispitivanje instalacija, dovoz strojeva i opreme za rad i sl. Radovi na uređenju okoliša. Obračun se vrši prema po m².</t>
  </si>
  <si>
    <t>Pripremni, zemljani radovi i građevinski radovi</t>
  </si>
  <si>
    <t>Uređenje dječjeg igrališta Mirami</t>
  </si>
  <si>
    <t>AC Maravea</t>
  </si>
  <si>
    <t xml:space="preserve">Posipanje kvarcnog pijeska i četkanje vlakana </t>
  </si>
  <si>
    <t>Nabava, dobava i postavljanje podloge od umjetne trave u rolama širine 2 m sa gustoćom tkanja cca. 30-40 mm i poleđinom sa rupicama za odvod vode. Postavlja se polaganjem i pričvrščivanjem na postojeću tamponiranu podlogu prema upustvima nadzornog inženjera gradilišta. U cijenu uračunat sav rad i materijal potreban za izvedbu stavke. Obračun prema stvarno utrošenim količinama.</t>
  </si>
  <si>
    <t>Postavljanje umjetne trave i kamenog agregata</t>
  </si>
  <si>
    <t>Pripremni zemljani radovi</t>
  </si>
  <si>
    <t>Umjetna trava Loop</t>
  </si>
  <si>
    <t>Izrada koluta navodnjavanja oko sadnice koristeći cijev kap-po-kap za površinsku ugradnju, sa samoregulirajućim kapaljkama za pritisak 0,6 do 4,1 bara, razmak kapaljki 33 cm, 2,3 l/h po kapaljki, smeđa, tip Rain Bird XFD(dužina 1.5m).Stavka uključuje sve potrebne spojnice za cijev kap-po-kap: "T" 16mm-16mm-16mm-2 komada te punu smeđu cijev 16 mm tipa XFD 1600 koja se ukopava ispod zemlje( dužina 2m) i spaja na postojeće navodnjavanje živice.</t>
  </si>
  <si>
    <t xml:space="preserve">Navodnjavanje </t>
  </si>
  <si>
    <t>Cilindrično tokareni i dubinski impregnirani kolci (oblice) Ø 6 cm; h 3 m, 3 kolca/ stablo. Kolci se međusobno povezuju s tri poprečne letvice zbog stabilnosti. Vezanje jutenom trakom (1 m po stablu).</t>
  </si>
  <si>
    <t>1.3.4.</t>
  </si>
  <si>
    <r>
      <t>Dobava, doprema i ugradnja čiste plodne zemlje za nadopunu sadnih jama nakon sadnje stablašica. Obračun prema m</t>
    </r>
    <r>
      <rPr>
        <sz val="9"/>
        <rFont val="Calibri"/>
        <family val="2"/>
        <charset val="238"/>
      </rPr>
      <t xml:space="preserve">³ ugrađene zemlje. </t>
    </r>
  </si>
  <si>
    <t>1.3.3.</t>
  </si>
  <si>
    <t>Osmocote exact 6M 15-9-9+Mg+Mikro ili jedankovrijedan proizvod, u količini od 2 g/L s funkcijom dugotrajnog djelovanja do 6 mj.</t>
  </si>
  <si>
    <t>1.3.2.</t>
  </si>
  <si>
    <t>Organski briketirani gnoj Stallatico</t>
  </si>
  <si>
    <t>Pinus pinea, opseg debla 18/20 cm, h 250-300cm</t>
  </si>
  <si>
    <t>1.2.3.</t>
  </si>
  <si>
    <r>
      <t>Celtis australis,</t>
    </r>
    <r>
      <rPr>
        <sz val="8"/>
        <rFont val="Arial"/>
        <family val="2"/>
        <charset val="238"/>
      </rPr>
      <t>opseg debla 16/18, h 250-300 cm, clt 90</t>
    </r>
  </si>
  <si>
    <t>1.2.2.</t>
  </si>
  <si>
    <r>
      <t>Gleditsia triacanthos</t>
    </r>
    <r>
      <rPr>
        <sz val="8"/>
        <rFont val="Arial"/>
        <family val="2"/>
        <charset val="238"/>
      </rPr>
      <t>,  opseg debla 16/18, h 250- 300 cm, clt 90</t>
    </r>
  </si>
  <si>
    <t>1.2.1.</t>
  </si>
  <si>
    <t>stablašice 100x100x100 cm</t>
  </si>
  <si>
    <t>1.1.1.</t>
  </si>
  <si>
    <t>Iskop rupa u tlu bez obzira na ktg tla s odvajanjem slojeva. Ispuna zemljom, humusno tresetnim supstratom i sadnja biljnog materijala s gnojidbom (Organski briketirani gnoj Stallatico i Osmocote exact  6M 15-9-9+Mg+Mikro). Izrada zdjelice i jednokratno zalijevanje. Pikamiranje ukoliko se naiđe na stijenu. Obračunava se postavno bez sadnica i humusa.</t>
  </si>
  <si>
    <t>Sadnja stabala</t>
  </si>
  <si>
    <t>Pošumljavanje kampa</t>
  </si>
  <si>
    <t>Napomena</t>
  </si>
  <si>
    <t>Iznos</t>
  </si>
  <si>
    <t>KOL</t>
  </si>
  <si>
    <t>JM</t>
  </si>
  <si>
    <t>Opis</t>
  </si>
  <si>
    <t>R. Broj</t>
  </si>
  <si>
    <t>Naziv objekta</t>
  </si>
  <si>
    <t>DESTINACIJA: NOVIGRAD</t>
  </si>
  <si>
    <t>Ponudbeni troškovnik za radove krajobraznog uređenja u destinaciji Novigrad_AC Maravea, Hotel Laguna</t>
  </si>
  <si>
    <t>Izrada tampona debljine 20-25 cm u zbijenom stanju.(drobljeni kamen 0-32mm).Strojno zbijanje i niveliranje podloge do završne kote terena. Izrada završnog izravnavajućeg sloja(pijesak).</t>
  </si>
  <si>
    <t>Demontaža stupa konstrukcije nosača platna za zaštitu od sunca i uklanjanje postojećih betonskih temelja (50x50cm).u cijenu uključiti odvoz i zbrinjavanje otpada.</t>
  </si>
  <si>
    <t>Dobava i ugradnja protukorovne folije min 125/g/m. u cijenu uračunati preklapanje od 5 cm.</t>
  </si>
  <si>
    <t>Iskop terena. Strojno i ručno skidanje sloja tla do dubine od 20 do 25 cm od završne kote terena. Paziti da se prilikom iskopa ne oštete instalacije. Pikamiranje ukoliko se naiđe na stijenu. P= 280 m².odvoz viška materijala na deponij. Obračun se vrši prema stvarno iskopanim količinama, u m³. U cijenu uključiti odvoz i zbrinjavanje humusa.</t>
  </si>
  <si>
    <t>Iskop terena. Strojno i ručno skidanje sloja tla prosječne dubine od 30-40 cm od završne kote terena. Dubina iskopa zrcala ispod projektiranih obloga u prosjeku je 30-40 cm. Paziti da se prilikom iskopa ne oštete instalacije. Pikamiranje ukoliko se naiđe na stijenu. P= m². Obračun se vrši prema stvarno iskopanim količinama, u m³. U cijenu uključiti odvoz i zbrinjavanje humusa.</t>
  </si>
  <si>
    <t>Dobava i ugradnja geotekstila min 150/g/m. U cijenu uračunati preklop od 10 cm.</t>
  </si>
  <si>
    <t>Izrada tampona debljine 30-35 cm. u zbijenom stanju. (drobljeni kamen 0-32mm).Strojno zbijanje i niveliranje podloge do završne kote terena. Izrada završnog izravnavajućeg sloja(pijesak).</t>
  </si>
  <si>
    <t>Dobava, doprema i polaganje protukorovne folije min 125/g/m na cijeloj površini koja je obuhvaćena zahvatom.Stavka uključuje preklapanja 10cm na spojevima i troškove nastale oblikovanjem i  rezanjima i prilagođavanjima površini.Potukorovnu foliju učvrstiti sa čeličnim kukama u zemlju radi što boljeg držanja zemlje na kosini. Obračun po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</si>
</sst>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x14ac:knownFonts="1">
    <font>
      <sz val="11"/>
      <color theme="1"/>
      <name val="Aptos Narrow"/>
      <family val="2"/>
      <charset val="238"/>
      <scheme val="minor"/>
    </font>
    <font>
      <sz val="8"/>
      <color theme="3" tint="0.499984740745262"/>
      <name val="Arial"/>
      <family val="2"/>
    </font>
    <font>
      <b/>
      <sz val="8"/>
      <color theme="1"/>
      <name val="Arial"/>
      <family val="2"/>
    </font>
    <font>
      <sz val="8"/>
      <color theme="1"/>
      <name val="Arial"/>
      <family val="2"/>
    </font>
    <font>
      <sz val="8"/>
      <color rgb="FF00B0F0"/>
      <name val="Arial"/>
      <family val="2"/>
    </font>
    <font>
      <sz val="8"/>
      <color rgb="FF0070C0"/>
      <name val="Arial"/>
      <family val="2"/>
    </font>
    <font>
      <sz val="8"/>
      <name val="Arial"/>
      <family val="2"/>
      <charset val="238"/>
    </font>
    <font>
      <sz val="8"/>
      <color theme="1"/>
      <name val="Arial"/>
      <family val="2"/>
      <charset val="238"/>
    </font>
    <font>
      <b/>
      <sz val="8"/>
      <name val="Arial"/>
      <family val="2"/>
    </font>
    <font>
      <sz val="10"/>
      <name val="Arial"/>
      <family val="2"/>
      <charset val="238"/>
    </font>
    <font>
      <sz val="8"/>
      <name val="Arial"/>
      <family val="2"/>
    </font>
    <font>
      <i/>
      <sz val="8"/>
      <name val="Arial"/>
      <family val="2"/>
    </font>
    <font>
      <i/>
      <sz val="8"/>
      <color theme="1"/>
      <name val="Arial"/>
      <family val="2"/>
      <charset val="238"/>
    </font>
    <font>
      <sz val="11"/>
      <color rgb="FF000000"/>
      <name val="Calibri"/>
      <family val="2"/>
      <charset val="1"/>
    </font>
    <font>
      <sz val="11"/>
      <color rgb="FF000000"/>
      <name val="Calibri"/>
      <family val="2"/>
      <charset val="238"/>
    </font>
    <font>
      <b/>
      <sz val="8"/>
      <name val="Arial"/>
      <family val="2"/>
      <charset val="238"/>
    </font>
    <font>
      <sz val="8"/>
      <color rgb="FF000000"/>
      <name val="Arial"/>
      <family val="2"/>
      <charset val="238"/>
    </font>
    <font>
      <sz val="8"/>
      <color rgb="FF000000"/>
      <name val="Arial"/>
      <family val="2"/>
    </font>
    <font>
      <sz val="8"/>
      <color rgb="FF0070C0"/>
      <name val="Aptos Narrow"/>
      <family val="2"/>
      <charset val="238"/>
      <scheme val="minor"/>
    </font>
    <font>
      <sz val="10"/>
      <name val="Helv"/>
    </font>
    <font>
      <sz val="9"/>
      <name val="Aptos Narrow"/>
      <family val="2"/>
      <charset val="238"/>
      <scheme val="minor"/>
    </font>
    <font>
      <sz val="9"/>
      <name val="Calibri"/>
      <family val="2"/>
      <charset val="238"/>
    </font>
    <font>
      <sz val="10"/>
      <name val="Arial"/>
      <family val="2"/>
    </font>
    <font>
      <i/>
      <sz val="8"/>
      <name val="Arial"/>
      <family val="2"/>
      <charset val="238"/>
    </font>
    <font>
      <b/>
      <sz val="12"/>
      <name val="Arial"/>
      <family val="2"/>
      <charset val="238"/>
    </font>
    <font>
      <b/>
      <sz val="12"/>
      <color theme="1"/>
      <name val="Arial"/>
      <family val="2"/>
    </font>
  </fonts>
  <fills count="8">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0"/>
        <bgColor rgb="FFC5E0B4"/>
      </patternFill>
    </fill>
    <fill>
      <patternFill patternType="solid">
        <fgColor theme="0"/>
        <bgColor rgb="FFE7E6E6"/>
      </patternFill>
    </fill>
    <fill>
      <patternFill patternType="solid">
        <fgColor theme="6" tint="0.79998168889431442"/>
        <bgColor indexed="64"/>
      </patternFill>
    </fill>
  </fills>
  <borders count="30">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theme="2"/>
      </left>
      <right style="thin">
        <color theme="2"/>
      </right>
      <top style="thin">
        <color theme="2"/>
      </top>
      <bottom/>
      <diagonal/>
    </border>
    <border>
      <left style="medium">
        <color indexed="64"/>
      </left>
      <right/>
      <top/>
      <bottom/>
      <diagonal/>
    </border>
    <border>
      <left style="thin">
        <color theme="2"/>
      </left>
      <right style="thin">
        <color theme="2"/>
      </right>
      <top style="thin">
        <color theme="2"/>
      </top>
      <bottom style="thin">
        <color theme="2"/>
      </bottom>
      <diagonal/>
    </border>
    <border>
      <left style="medium">
        <color indexed="64"/>
      </left>
      <right style="thin">
        <color theme="2"/>
      </right>
      <top style="thin">
        <color theme="2"/>
      </top>
      <bottom style="thin">
        <color theme="2"/>
      </bottom>
      <diagonal/>
    </border>
    <border>
      <left/>
      <right/>
      <top style="thin">
        <color theme="2"/>
      </top>
      <bottom/>
      <diagonal/>
    </border>
    <border>
      <left style="thin">
        <color theme="2"/>
      </left>
      <right/>
      <top/>
      <bottom/>
      <diagonal/>
    </border>
    <border>
      <left style="thin">
        <color theme="2"/>
      </left>
      <right/>
      <top/>
      <bottom style="thin">
        <color theme="2"/>
      </bottom>
      <diagonal/>
    </border>
    <border>
      <left/>
      <right/>
      <top/>
      <bottom style="thin">
        <color theme="2"/>
      </bottom>
      <diagonal/>
    </border>
    <border>
      <left/>
      <right/>
      <top style="hair">
        <color auto="1"/>
      </top>
      <bottom/>
      <diagonal/>
    </border>
    <border>
      <left style="thin">
        <color theme="2"/>
      </left>
      <right/>
      <top style="thin">
        <color theme="2"/>
      </top>
      <bottom style="thin">
        <color theme="2"/>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thin">
        <color theme="2"/>
      </left>
      <right style="thin">
        <color theme="2"/>
      </right>
      <top/>
      <bottom style="thin">
        <color theme="2"/>
      </bottom>
      <diagonal/>
    </border>
    <border>
      <left style="medium">
        <color indexed="64"/>
      </left>
      <right style="thin">
        <color theme="2"/>
      </right>
      <top/>
      <bottom style="thin">
        <color theme="2"/>
      </bottom>
      <diagonal/>
    </border>
    <border>
      <left/>
      <right style="medium">
        <color indexed="64"/>
      </right>
      <top/>
      <bottom style="medium">
        <color theme="1"/>
      </bottom>
      <diagonal/>
    </border>
    <border>
      <left/>
      <right/>
      <top/>
      <bottom style="medium">
        <color theme="1"/>
      </bottom>
      <diagonal/>
    </border>
    <border>
      <left style="medium">
        <color indexed="64"/>
      </left>
      <right/>
      <top/>
      <bottom style="medium">
        <color theme="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8">
    <xf numFmtId="0" fontId="0" fillId="0" borderId="0"/>
    <xf numFmtId="0" fontId="9" fillId="0" borderId="0"/>
    <xf numFmtId="0" fontId="9" fillId="0" borderId="0"/>
    <xf numFmtId="0" fontId="13" fillId="0" borderId="0"/>
    <xf numFmtId="0" fontId="14" fillId="0" borderId="0"/>
    <xf numFmtId="0" fontId="9" fillId="0" borderId="0" applyNumberFormat="0"/>
    <xf numFmtId="0" fontId="19" fillId="0" borderId="0"/>
    <xf numFmtId="0" fontId="22" fillId="0" borderId="0"/>
  </cellStyleXfs>
  <cellXfs count="139">
    <xf numFmtId="0" fontId="0" fillId="0" borderId="0" xfId="0"/>
    <xf numFmtId="164" fontId="1" fillId="0" borderId="1" xfId="0" applyNumberFormat="1" applyFont="1" applyBorder="1" applyAlignment="1">
      <alignment horizontal="center" vertical="center"/>
    </xf>
    <xf numFmtId="0" fontId="2" fillId="0" borderId="2" xfId="0" applyFont="1" applyBorder="1"/>
    <xf numFmtId="0" fontId="3" fillId="0" borderId="1" xfId="0" applyFont="1" applyBorder="1" applyAlignment="1">
      <alignment horizontal="center" vertical="center" wrapText="1"/>
    </xf>
    <xf numFmtId="164" fontId="1" fillId="0" borderId="3" xfId="0" applyNumberFormat="1" applyFont="1" applyBorder="1" applyAlignment="1">
      <alignment horizontal="center" vertical="center"/>
    </xf>
    <xf numFmtId="0" fontId="2" fillId="0" borderId="0" xfId="0" applyFont="1"/>
    <xf numFmtId="0" fontId="2" fillId="0" borderId="0" xfId="0" applyFont="1" applyAlignment="1">
      <alignment horizontal="left" vertical="top" wrapText="1"/>
    </xf>
    <xf numFmtId="0" fontId="3" fillId="0" borderId="3" xfId="0" applyFont="1" applyBorder="1" applyAlignment="1">
      <alignment horizontal="center" vertical="center" wrapText="1"/>
    </xf>
    <xf numFmtId="0" fontId="0" fillId="0" borderId="4" xfId="0" applyBorder="1"/>
    <xf numFmtId="164" fontId="4" fillId="0" borderId="5" xfId="0" applyNumberFormat="1" applyFont="1" applyBorder="1"/>
    <xf numFmtId="0" fontId="0" fillId="0" borderId="7" xfId="0" applyBorder="1"/>
    <xf numFmtId="164" fontId="5" fillId="0" borderId="8" xfId="0" applyNumberFormat="1" applyFont="1" applyBorder="1" applyAlignment="1">
      <alignment horizontal="center" vertical="center"/>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top" wrapText="1"/>
    </xf>
    <xf numFmtId="0" fontId="7" fillId="0" borderId="0" xfId="0" applyFont="1" applyAlignment="1">
      <alignment horizontal="center" vertical="top"/>
    </xf>
    <xf numFmtId="0" fontId="0" fillId="0" borderId="9" xfId="0" applyBorder="1"/>
    <xf numFmtId="164" fontId="5" fillId="0" borderId="10" xfId="0" applyNumberFormat="1" applyFont="1" applyBorder="1" applyAlignment="1">
      <alignment horizontal="center" vertical="center"/>
    </xf>
    <xf numFmtId="0" fontId="7" fillId="0" borderId="0" xfId="0" applyFont="1" applyAlignment="1">
      <alignment horizontal="center" vertical="center"/>
    </xf>
    <xf numFmtId="2" fontId="7" fillId="0" borderId="0" xfId="0" applyNumberFormat="1" applyFont="1" applyAlignment="1">
      <alignment horizontal="center" vertical="center"/>
    </xf>
    <xf numFmtId="0" fontId="7" fillId="0" borderId="9" xfId="0" applyFont="1" applyBorder="1" applyAlignment="1">
      <alignment horizontal="center" vertical="top"/>
    </xf>
    <xf numFmtId="2" fontId="7" fillId="0" borderId="0" xfId="0" applyNumberFormat="1" applyFont="1" applyAlignment="1">
      <alignment horizontal="center" vertical="top"/>
    </xf>
    <xf numFmtId="0" fontId="7" fillId="0" borderId="0" xfId="0" applyFont="1" applyAlignment="1">
      <alignment vertical="top"/>
    </xf>
    <xf numFmtId="0" fontId="2" fillId="0" borderId="0" xfId="0" applyFont="1" applyAlignment="1">
      <alignment vertical="top"/>
    </xf>
    <xf numFmtId="0" fontId="8" fillId="0" borderId="0" xfId="0" applyFont="1" applyAlignment="1">
      <alignment horizontal="center" vertical="top" wrapText="1"/>
    </xf>
    <xf numFmtId="0" fontId="6" fillId="0" borderId="0" xfId="0" applyFont="1" applyAlignment="1">
      <alignment horizontal="center" vertical="top" wrapText="1"/>
    </xf>
    <xf numFmtId="0" fontId="6" fillId="0" borderId="10" xfId="0" applyFont="1" applyBorder="1" applyAlignment="1">
      <alignment horizontal="center" vertical="center" wrapText="1"/>
    </xf>
    <xf numFmtId="2" fontId="6" fillId="0" borderId="10" xfId="0" applyNumberFormat="1" applyFont="1" applyBorder="1" applyAlignment="1">
      <alignment horizontal="center" vertical="center" wrapText="1"/>
    </xf>
    <xf numFmtId="0" fontId="8" fillId="0" borderId="10" xfId="0" applyFont="1" applyBorder="1" applyAlignment="1">
      <alignment horizontal="left" vertical="top" wrapText="1"/>
    </xf>
    <xf numFmtId="0" fontId="8" fillId="0" borderId="10" xfId="0" applyFont="1" applyBorder="1" applyAlignment="1">
      <alignment horizontal="center" vertical="top" wrapText="1"/>
    </xf>
    <xf numFmtId="0" fontId="7" fillId="0" borderId="11" xfId="0" applyFont="1" applyBorder="1" applyAlignment="1">
      <alignment horizontal="center" vertical="top"/>
    </xf>
    <xf numFmtId="0" fontId="10" fillId="3" borderId="10" xfId="1" applyFont="1" applyFill="1" applyBorder="1" applyAlignment="1">
      <alignment horizontal="left" vertical="top" wrapText="1"/>
    </xf>
    <xf numFmtId="0" fontId="6" fillId="0" borderId="10" xfId="0" applyFont="1" applyBorder="1" applyAlignment="1">
      <alignment horizontal="center" vertical="top" wrapText="1"/>
    </xf>
    <xf numFmtId="0" fontId="11" fillId="3" borderId="10" xfId="0" applyFont="1" applyFill="1" applyBorder="1" applyAlignment="1">
      <alignment horizontal="left" vertical="top" wrapText="1"/>
    </xf>
    <xf numFmtId="0" fontId="12" fillId="0" borderId="10" xfId="0" applyFont="1" applyBorder="1" applyAlignment="1">
      <alignment horizontal="left" vertical="top" wrapText="1"/>
    </xf>
    <xf numFmtId="0" fontId="7" fillId="0" borderId="10" xfId="0" applyFont="1" applyBorder="1" applyAlignment="1">
      <alignment vertical="top"/>
    </xf>
    <xf numFmtId="0" fontId="10" fillId="3" borderId="10" xfId="2" applyFont="1" applyFill="1" applyBorder="1" applyAlignment="1">
      <alignment horizontal="left" vertical="top" wrapText="1"/>
    </xf>
    <xf numFmtId="0" fontId="10" fillId="3" borderId="10" xfId="0" applyFont="1" applyFill="1" applyBorder="1" applyAlignment="1">
      <alignment horizontal="left" vertical="top" wrapText="1"/>
    </xf>
    <xf numFmtId="0" fontId="8" fillId="3" borderId="10" xfId="3" applyFont="1" applyFill="1" applyBorder="1" applyAlignment="1">
      <alignment vertical="top" wrapText="1"/>
    </xf>
    <xf numFmtId="2" fontId="7" fillId="0" borderId="10" xfId="0" applyNumberFormat="1" applyFont="1" applyBorder="1" applyAlignment="1">
      <alignment horizontal="center" vertical="center"/>
    </xf>
    <xf numFmtId="2" fontId="6" fillId="3" borderId="10" xfId="0" applyNumberFormat="1" applyFont="1" applyFill="1" applyBorder="1" applyAlignment="1" applyProtection="1">
      <alignment horizontal="center" vertical="center"/>
      <protection locked="0"/>
    </xf>
    <xf numFmtId="4" fontId="10" fillId="3" borderId="10" xfId="0" applyNumberFormat="1" applyFont="1" applyFill="1" applyBorder="1" applyAlignment="1">
      <alignment vertical="top" wrapText="1"/>
    </xf>
    <xf numFmtId="0" fontId="6" fillId="0" borderId="12" xfId="0" applyFont="1" applyBorder="1" applyAlignment="1">
      <alignment horizontal="left" vertical="top" wrapText="1"/>
    </xf>
    <xf numFmtId="0" fontId="6" fillId="0" borderId="13" xfId="0" applyFont="1" applyBorder="1" applyAlignment="1">
      <alignment horizontal="center" vertical="center" wrapText="1"/>
    </xf>
    <xf numFmtId="2" fontId="10" fillId="0" borderId="14" xfId="0" applyNumberFormat="1" applyFont="1" applyBorder="1" applyAlignment="1" applyProtection="1">
      <alignment vertical="top" wrapText="1"/>
      <protection locked="0"/>
    </xf>
    <xf numFmtId="0" fontId="6" fillId="0" borderId="15" xfId="0" applyFont="1" applyBorder="1" applyAlignment="1">
      <alignment horizontal="left" vertical="top" wrapText="1"/>
    </xf>
    <xf numFmtId="0" fontId="8" fillId="0" borderId="0" xfId="0" applyFont="1" applyAlignment="1">
      <alignment horizontal="left" vertical="top" wrapText="1"/>
    </xf>
    <xf numFmtId="4" fontId="8" fillId="4" borderId="4" xfId="0" applyNumberFormat="1" applyFont="1" applyFill="1" applyBorder="1" applyAlignment="1">
      <alignment horizontal="center" vertical="center" wrapText="1"/>
    </xf>
    <xf numFmtId="4" fontId="8" fillId="4" borderId="5" xfId="0" applyNumberFormat="1" applyFont="1" applyFill="1" applyBorder="1" applyAlignment="1">
      <alignment horizontal="center" vertical="center" wrapText="1"/>
    </xf>
    <xf numFmtId="2" fontId="8" fillId="4" borderId="5" xfId="0" applyNumberFormat="1" applyFont="1" applyFill="1" applyBorder="1" applyAlignment="1">
      <alignment horizontal="center" vertical="center" wrapText="1"/>
    </xf>
    <xf numFmtId="0" fontId="8" fillId="4" borderId="5" xfId="0" applyFont="1" applyFill="1" applyBorder="1" applyAlignment="1">
      <alignment vertical="top" wrapText="1"/>
    </xf>
    <xf numFmtId="0" fontId="8" fillId="4" borderId="5" xfId="0" applyFont="1" applyFill="1" applyBorder="1" applyAlignment="1">
      <alignment horizontal="center" vertical="top" wrapText="1"/>
    </xf>
    <xf numFmtId="49" fontId="8" fillId="4" borderId="6" xfId="0" applyNumberFormat="1" applyFont="1" applyFill="1" applyBorder="1" applyAlignment="1">
      <alignment horizontal="center" vertical="center" wrapText="1"/>
    </xf>
    <xf numFmtId="164" fontId="5" fillId="0" borderId="5" xfId="0" applyNumberFormat="1"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horizontal="left" vertical="top" wrapText="1"/>
    </xf>
    <xf numFmtId="0" fontId="6" fillId="0" borderId="5" xfId="0" applyFont="1" applyBorder="1" applyAlignment="1">
      <alignment horizontal="center" vertical="top" wrapText="1"/>
    </xf>
    <xf numFmtId="0" fontId="7" fillId="0" borderId="6" xfId="0" applyFont="1" applyBorder="1" applyAlignment="1">
      <alignment horizontal="center" vertical="top"/>
    </xf>
    <xf numFmtId="2"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top" wrapText="1"/>
    </xf>
    <xf numFmtId="0" fontId="10" fillId="0" borderId="0" xfId="0" applyFont="1" applyAlignment="1">
      <alignment horizontal="center" vertical="top" wrapText="1"/>
    </xf>
    <xf numFmtId="0" fontId="3" fillId="0" borderId="0" xfId="0" applyFont="1" applyAlignment="1">
      <alignment horizontal="left" vertical="top" wrapText="1"/>
    </xf>
    <xf numFmtId="0" fontId="6" fillId="0" borderId="10" xfId="0" applyFont="1" applyBorder="1" applyAlignment="1">
      <alignment horizontal="left" vertical="top" wrapText="1"/>
    </xf>
    <xf numFmtId="0" fontId="10" fillId="0" borderId="10" xfId="0" applyFont="1" applyBorder="1" applyAlignment="1">
      <alignment horizontal="left" vertical="top" wrapText="1"/>
    </xf>
    <xf numFmtId="0" fontId="6" fillId="5" borderId="10" xfId="4" applyFont="1" applyFill="1" applyBorder="1" applyAlignment="1">
      <alignment horizontal="left" vertical="center" wrapText="1"/>
    </xf>
    <xf numFmtId="0" fontId="3" fillId="0" borderId="10" xfId="0" applyFont="1" applyBorder="1" applyAlignment="1">
      <alignment horizontal="center" vertical="center"/>
    </xf>
    <xf numFmtId="16" fontId="6" fillId="0" borderId="0" xfId="0" applyNumberFormat="1" applyFont="1" applyAlignment="1">
      <alignment horizontal="center" vertical="top" wrapText="1"/>
    </xf>
    <xf numFmtId="49" fontId="8" fillId="4" borderId="6" xfId="0" applyNumberFormat="1" applyFont="1" applyFill="1" applyBorder="1" applyAlignment="1">
      <alignment horizontal="center" vertical="top" wrapText="1"/>
    </xf>
    <xf numFmtId="0" fontId="6" fillId="0" borderId="8" xfId="0" applyFont="1" applyBorder="1" applyAlignment="1">
      <alignment horizontal="center" vertical="center" wrapText="1"/>
    </xf>
    <xf numFmtId="2" fontId="6" fillId="0" borderId="8" xfId="0" applyNumberFormat="1" applyFont="1" applyBorder="1" applyAlignment="1">
      <alignment horizontal="center" vertical="center" wrapText="1"/>
    </xf>
    <xf numFmtId="0" fontId="6" fillId="0" borderId="8" xfId="0" applyFont="1" applyBorder="1" applyAlignment="1">
      <alignment horizontal="left" vertical="top" wrapText="1"/>
    </xf>
    <xf numFmtId="0" fontId="6" fillId="0" borderId="8" xfId="0" applyFont="1" applyBorder="1" applyAlignment="1">
      <alignment horizontal="center" vertical="top" wrapText="1"/>
    </xf>
    <xf numFmtId="0" fontId="15" fillId="5" borderId="10" xfId="4" applyFont="1" applyFill="1" applyBorder="1" applyAlignment="1">
      <alignment horizontal="left" vertical="center" wrapText="1"/>
    </xf>
    <xf numFmtId="4" fontId="7" fillId="0" borderId="8" xfId="0" applyNumberFormat="1" applyFont="1" applyBorder="1" applyAlignment="1">
      <alignment horizontal="left" vertical="center" wrapText="1"/>
    </xf>
    <xf numFmtId="0" fontId="6" fillId="0" borderId="10" xfId="0" applyFont="1" applyBorder="1" applyAlignment="1">
      <alignment horizontal="left" vertical="center" wrapText="1"/>
    </xf>
    <xf numFmtId="4" fontId="7" fillId="0" borderId="10" xfId="0" applyNumberFormat="1" applyFont="1" applyBorder="1" applyAlignment="1">
      <alignment horizontal="left" vertical="center" wrapText="1"/>
    </xf>
    <xf numFmtId="0" fontId="6" fillId="0" borderId="10" xfId="5" applyFont="1" applyBorder="1" applyAlignment="1">
      <alignment horizontal="left" vertical="center" wrapText="1"/>
    </xf>
    <xf numFmtId="2" fontId="6" fillId="0" borderId="0" xfId="0" applyNumberFormat="1" applyFont="1" applyAlignment="1">
      <alignment horizontal="left" vertical="top" wrapText="1"/>
    </xf>
    <xf numFmtId="0" fontId="16" fillId="0" borderId="5" xfId="0" applyFont="1" applyBorder="1" applyAlignment="1">
      <alignment horizontal="center" vertical="center" wrapText="1"/>
    </xf>
    <xf numFmtId="0" fontId="17" fillId="0" borderId="0" xfId="0" applyFont="1" applyAlignment="1">
      <alignment horizontal="center" vertical="center" wrapText="1"/>
    </xf>
    <xf numFmtId="2" fontId="10" fillId="3" borderId="8" xfId="0" applyNumberFormat="1" applyFont="1" applyFill="1" applyBorder="1" applyAlignment="1">
      <alignment horizontal="center" vertical="center"/>
    </xf>
    <xf numFmtId="0" fontId="16" fillId="0" borderId="0" xfId="0" applyFont="1" applyAlignment="1">
      <alignment horizontal="center" vertical="center" wrapText="1"/>
    </xf>
    <xf numFmtId="4" fontId="5" fillId="6" borderId="10" xfId="0" applyNumberFormat="1" applyFont="1" applyFill="1" applyBorder="1" applyAlignment="1">
      <alignment horizontal="center" vertical="center" wrapText="1"/>
    </xf>
    <xf numFmtId="2" fontId="10" fillId="3" borderId="10" xfId="0" applyNumberFormat="1" applyFont="1" applyFill="1" applyBorder="1" applyAlignment="1">
      <alignment horizontal="center" vertical="center"/>
    </xf>
    <xf numFmtId="0" fontId="6" fillId="3" borderId="10" xfId="0" applyFont="1" applyFill="1" applyBorder="1" applyAlignment="1">
      <alignment horizontal="center"/>
    </xf>
    <xf numFmtId="164" fontId="18" fillId="3" borderId="10" xfId="0" applyNumberFormat="1" applyFont="1" applyFill="1" applyBorder="1" applyAlignment="1">
      <alignment horizontal="center" vertical="center"/>
    </xf>
    <xf numFmtId="0" fontId="7" fillId="0" borderId="10" xfId="0" applyFont="1" applyBorder="1" applyAlignment="1">
      <alignment horizontal="center" vertical="center"/>
    </xf>
    <xf numFmtId="2" fontId="6" fillId="0" borderId="10" xfId="0" applyNumberFormat="1" applyFont="1" applyBorder="1" applyAlignment="1">
      <alignment horizontal="center" vertical="center"/>
    </xf>
    <xf numFmtId="0" fontId="6" fillId="0" borderId="10" xfId="0" applyFont="1" applyBorder="1" applyAlignment="1">
      <alignment horizontal="center" vertical="center"/>
    </xf>
    <xf numFmtId="2" fontId="20" fillId="0" borderId="16" xfId="6" applyNumberFormat="1" applyFont="1" applyBorder="1" applyAlignment="1" applyProtection="1">
      <alignment horizontal="left" vertical="top" wrapText="1"/>
      <protection hidden="1"/>
    </xf>
    <xf numFmtId="0" fontId="6" fillId="0" borderId="10" xfId="1"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horizontal="center" vertical="center"/>
    </xf>
    <xf numFmtId="0" fontId="7" fillId="0" borderId="17" xfId="0" applyFont="1" applyBorder="1" applyAlignment="1">
      <alignment horizontal="center" vertical="center"/>
    </xf>
    <xf numFmtId="0" fontId="6" fillId="0" borderId="10" xfId="7" applyFont="1" applyBorder="1" applyAlignment="1">
      <alignment horizontal="center" vertical="center"/>
    </xf>
    <xf numFmtId="0" fontId="11" fillId="0" borderId="18" xfId="0" applyFont="1" applyBorder="1" applyAlignment="1">
      <alignment horizontal="left" vertical="top" wrapText="1"/>
    </xf>
    <xf numFmtId="4" fontId="23" fillId="0" borderId="10" xfId="2" applyNumberFormat="1" applyFont="1" applyBorder="1" applyAlignment="1">
      <alignment horizontal="left" vertical="center" wrapText="1"/>
    </xf>
    <xf numFmtId="0" fontId="6" fillId="0" borderId="10" xfId="2" applyFont="1" applyBorder="1" applyAlignment="1">
      <alignment horizontal="left" vertical="center" wrapText="1"/>
    </xf>
    <xf numFmtId="14" fontId="6" fillId="0" borderId="10" xfId="0" applyNumberFormat="1" applyFont="1" applyBorder="1" applyAlignment="1">
      <alignment horizontal="center" vertical="center"/>
    </xf>
    <xf numFmtId="4" fontId="6" fillId="0" borderId="10" xfId="0" applyNumberFormat="1" applyFont="1" applyBorder="1" applyAlignment="1">
      <alignment horizontal="center" vertical="center"/>
    </xf>
    <xf numFmtId="4" fontId="6" fillId="0" borderId="10" xfId="2" applyNumberFormat="1" applyFont="1" applyBorder="1" applyAlignment="1">
      <alignment horizontal="left" vertical="center" wrapText="1"/>
    </xf>
    <xf numFmtId="4" fontId="6" fillId="0" borderId="19" xfId="0" applyNumberFormat="1" applyFont="1" applyBorder="1" applyAlignment="1">
      <alignment horizontal="center" vertical="center"/>
    </xf>
    <xf numFmtId="2" fontId="6" fillId="0" borderId="19" xfId="0" applyNumberFormat="1" applyFont="1" applyBorder="1" applyAlignment="1">
      <alignment horizontal="center" vertical="center"/>
    </xf>
    <xf numFmtId="0" fontId="6" fillId="0" borderId="19" xfId="0" applyFont="1" applyBorder="1" applyAlignment="1">
      <alignment horizontal="center" vertical="center"/>
    </xf>
    <xf numFmtId="0" fontId="15" fillId="0" borderId="19" xfId="0" applyFont="1" applyBorder="1" applyAlignment="1">
      <alignment horizontal="left" vertical="center" wrapText="1"/>
    </xf>
    <xf numFmtId="0" fontId="15" fillId="0" borderId="19" xfId="0" applyFont="1" applyBorder="1" applyAlignment="1">
      <alignment horizontal="center" vertical="center" wrapText="1"/>
    </xf>
    <xf numFmtId="0" fontId="7" fillId="0" borderId="20" xfId="0" applyFont="1" applyBorder="1" applyAlignment="1">
      <alignment horizontal="center" vertical="top"/>
    </xf>
    <xf numFmtId="4" fontId="8" fillId="4" borderId="21" xfId="0" applyNumberFormat="1" applyFont="1" applyFill="1" applyBorder="1" applyAlignment="1">
      <alignment horizontal="center" vertical="center" wrapText="1"/>
    </xf>
    <xf numFmtId="4" fontId="8" fillId="4" borderId="22" xfId="0" applyNumberFormat="1" applyFont="1" applyFill="1" applyBorder="1" applyAlignment="1">
      <alignment horizontal="center" vertical="center" wrapText="1"/>
    </xf>
    <xf numFmtId="2" fontId="8" fillId="4" borderId="22" xfId="0" applyNumberFormat="1" applyFont="1" applyFill="1" applyBorder="1" applyAlignment="1">
      <alignment horizontal="center" vertical="center" wrapText="1"/>
    </xf>
    <xf numFmtId="0" fontId="8" fillId="4" borderId="22" xfId="0" applyFont="1" applyFill="1" applyBorder="1" applyAlignment="1">
      <alignment vertical="top" wrapText="1"/>
    </xf>
    <xf numFmtId="0" fontId="8" fillId="4" borderId="22" xfId="0" applyFont="1" applyFill="1" applyBorder="1" applyAlignment="1">
      <alignment horizontal="center" vertical="top" wrapText="1"/>
    </xf>
    <xf numFmtId="49" fontId="8" fillId="4" borderId="23" xfId="0" applyNumberFormat="1" applyFont="1" applyFill="1" applyBorder="1" applyAlignment="1">
      <alignment horizontal="center" vertical="top" wrapText="1"/>
    </xf>
    <xf numFmtId="4" fontId="15" fillId="3" borderId="24" xfId="0" applyNumberFormat="1" applyFont="1" applyFill="1" applyBorder="1" applyAlignment="1">
      <alignment horizontal="center" vertical="center" wrapText="1"/>
    </xf>
    <xf numFmtId="4" fontId="15" fillId="3" borderId="25" xfId="0" applyNumberFormat="1" applyFont="1" applyFill="1" applyBorder="1" applyAlignment="1">
      <alignment horizontal="center" vertical="center" wrapText="1"/>
    </xf>
    <xf numFmtId="2" fontId="15" fillId="3" borderId="25" xfId="0" applyNumberFormat="1" applyFont="1" applyFill="1" applyBorder="1" applyAlignment="1">
      <alignment horizontal="center" vertical="center" wrapText="1"/>
    </xf>
    <xf numFmtId="0" fontId="15" fillId="3" borderId="25" xfId="0" applyFont="1" applyFill="1" applyBorder="1" applyAlignment="1">
      <alignment horizontal="center" vertical="center" wrapText="1"/>
    </xf>
    <xf numFmtId="0" fontId="24" fillId="3" borderId="25" xfId="0" applyFont="1" applyFill="1" applyBorder="1" applyAlignment="1">
      <alignment horizontal="center" vertical="top" wrapText="1"/>
    </xf>
    <xf numFmtId="0" fontId="15" fillId="3" borderId="25" xfId="0" applyFont="1" applyFill="1" applyBorder="1" applyAlignment="1">
      <alignment horizontal="center" vertical="top" wrapText="1"/>
    </xf>
    <xf numFmtId="0" fontId="15" fillId="3" borderId="26" xfId="0" applyFont="1" applyFill="1" applyBorder="1" applyAlignment="1">
      <alignment horizontal="center" vertical="top" wrapText="1"/>
    </xf>
    <xf numFmtId="4" fontId="15" fillId="7" borderId="27" xfId="0" applyNumberFormat="1" applyFont="1" applyFill="1" applyBorder="1" applyAlignment="1">
      <alignment horizontal="center" vertical="center" wrapText="1"/>
    </xf>
    <xf numFmtId="4" fontId="15" fillId="7" borderId="28" xfId="0" applyNumberFormat="1" applyFont="1" applyFill="1" applyBorder="1" applyAlignment="1">
      <alignment horizontal="center" vertical="center" wrapText="1"/>
    </xf>
    <xf numFmtId="2" fontId="15" fillId="7" borderId="28" xfId="0" applyNumberFormat="1" applyFont="1" applyFill="1" applyBorder="1" applyAlignment="1">
      <alignment horizontal="center" vertical="center" wrapText="1"/>
    </xf>
    <xf numFmtId="0" fontId="15" fillId="7" borderId="28" xfId="0" applyFont="1" applyFill="1" applyBorder="1" applyAlignment="1">
      <alignment vertical="top" wrapText="1"/>
    </xf>
    <xf numFmtId="0" fontId="24" fillId="7" borderId="28" xfId="0" applyFont="1" applyFill="1" applyBorder="1" applyAlignment="1">
      <alignment horizontal="center" vertical="top" wrapText="1"/>
    </xf>
    <xf numFmtId="0" fontId="15" fillId="7" borderId="28" xfId="0" applyFont="1" applyFill="1" applyBorder="1" applyAlignment="1">
      <alignment horizontal="center" vertical="top" wrapText="1"/>
    </xf>
    <xf numFmtId="0" fontId="15" fillId="7" borderId="29" xfId="0" applyFont="1" applyFill="1" applyBorder="1" applyAlignment="1">
      <alignment horizontal="center" vertical="top" wrapText="1"/>
    </xf>
    <xf numFmtId="0" fontId="2" fillId="0" borderId="6" xfId="0" applyFont="1" applyBorder="1"/>
    <xf numFmtId="0" fontId="2" fillId="0" borderId="4" xfId="0" applyFont="1" applyBorder="1"/>
    <xf numFmtId="0" fontId="2" fillId="0" borderId="5" xfId="0" applyFont="1" applyBorder="1"/>
    <xf numFmtId="0" fontId="25" fillId="0" borderId="0" xfId="0" applyFont="1" applyAlignment="1">
      <alignment horizontal="left"/>
    </xf>
    <xf numFmtId="0" fontId="2" fillId="0" borderId="0" xfId="0" applyFont="1" applyAlignment="1">
      <alignment horizontal="left" vertical="top" wrapText="1"/>
    </xf>
    <xf numFmtId="0" fontId="2" fillId="0" borderId="2" xfId="0" applyFont="1" applyBorder="1" applyAlignment="1">
      <alignment horizontal="left" vertical="top" wrapText="1"/>
    </xf>
    <xf numFmtId="2" fontId="8" fillId="3" borderId="5" xfId="0" applyNumberFormat="1" applyFont="1" applyFill="1" applyBorder="1" applyAlignment="1">
      <alignment horizontal="center" vertical="center"/>
    </xf>
    <xf numFmtId="2" fontId="8" fillId="0" borderId="5" xfId="0" applyNumberFormat="1" applyFont="1" applyBorder="1" applyAlignment="1">
      <alignment horizontal="center" vertical="center" wrapText="1"/>
    </xf>
    <xf numFmtId="0" fontId="3" fillId="2" borderId="6" xfId="0" applyFont="1" applyFill="1" applyBorder="1" applyAlignment="1">
      <alignment horizontal="left"/>
    </xf>
    <xf numFmtId="0" fontId="3" fillId="2" borderId="5" xfId="0" applyFont="1" applyFill="1" applyBorder="1" applyAlignment="1">
      <alignment horizontal="left"/>
    </xf>
    <xf numFmtId="0" fontId="3" fillId="2" borderId="4" xfId="0" applyFont="1" applyFill="1" applyBorder="1" applyAlignment="1">
      <alignment horizontal="left"/>
    </xf>
  </cellXfs>
  <cellStyles count="8">
    <cellStyle name="Comma 2 5 3 4 2 5" xfId="4" xr:uid="{E4212E40-EC66-444C-A731-309123630449}"/>
    <cellStyle name="Normal 2 84" xfId="5" xr:uid="{A1CAD98F-5091-48CC-95E7-4F45E7B18E06}"/>
    <cellStyle name="Normal 5 2" xfId="1" xr:uid="{CE07AAFA-9BDA-46FA-AA9A-F083F7F0D123}"/>
    <cellStyle name="Normal 87" xfId="7" xr:uid="{D608888A-D553-46F4-AD6B-47E9A7EAD792}"/>
    <cellStyle name="Normal_Sheet1" xfId="2" xr:uid="{F4773427-6F89-4296-B44F-87230629737D}"/>
    <cellStyle name="Normalno" xfId="0" builtinId="0"/>
    <cellStyle name="Normalno 2" xfId="3" xr:uid="{2F7A00FF-ED28-4535-8884-D990361D06F5}"/>
    <cellStyle name="Style 1" xfId="6" xr:uid="{530A5A9C-796F-4822-A99F-4C9CAAC4C3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cid:ii_19b21664d81519473551" TargetMode="External"/><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523875</xdr:colOff>
      <xdr:row>0</xdr:row>
      <xdr:rowOff>76200</xdr:rowOff>
    </xdr:from>
    <xdr:to>
      <xdr:col>3</xdr:col>
      <xdr:colOff>1884741</xdr:colOff>
      <xdr:row>8</xdr:row>
      <xdr:rowOff>142875</xdr:rowOff>
    </xdr:to>
    <xdr:pic>
      <xdr:nvPicPr>
        <xdr:cNvPr id="2" name="Slika 1">
          <a:extLst>
            <a:ext uri="{FF2B5EF4-FFF2-40B4-BE49-F238E27FC236}">
              <a16:creationId xmlns:a16="http://schemas.microsoft.com/office/drawing/2014/main" id="{B42C9F1C-CAD5-47B9-A198-C9552DD0B501}"/>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23875" y="76200"/>
          <a:ext cx="3370641" cy="1590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v>STEEL+ 1744</v>
  </rv>
  <rv s="0">
    <v>1</v>
    <v>5</v>
    <v>Slika na kojoj se prikazuje zamah, igralište
Sadržaj generiran umjetnom inteligencijom može biti netočan.</v>
  </rv>
  <rv s="0">
    <v>2</v>
    <v>5</v>
    <v>JUMPOO 2214</v>
  </rv>
  <rv s="0">
    <v>3</v>
    <v>5</v>
    <v>SPRING 0670</v>
  </rv>
  <rv s="0">
    <v>4</v>
    <v>5</v>
    <v>Slika na kojoj se prikazuje igračka, crtić, ukrasni isječci
Sadržaj generiran umjetnom inteligencijom može biti netočan.</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87A82-60ED-4A94-85C5-392BC8FB5B9D}">
  <dimension ref="B10:I173"/>
  <sheetViews>
    <sheetView tabSelected="1" workbookViewId="0">
      <selection activeCell="I9" sqref="I9"/>
    </sheetView>
  </sheetViews>
  <sheetFormatPr defaultRowHeight="15" x14ac:dyDescent="0.25"/>
  <cols>
    <col min="2" max="2" width="11.85546875" customWidth="1"/>
    <col min="4" max="4" width="43.5703125" customWidth="1"/>
    <col min="5" max="5" width="23.42578125" customWidth="1"/>
    <col min="8" max="8" width="14.85546875" customWidth="1"/>
    <col min="9" max="9" width="19.85546875" customWidth="1"/>
  </cols>
  <sheetData>
    <row r="10" spans="2:9" ht="15.75" x14ac:dyDescent="0.25">
      <c r="B10" s="131" t="s">
        <v>217</v>
      </c>
      <c r="C10" s="131"/>
      <c r="D10" s="131"/>
      <c r="E10" s="131"/>
      <c r="F10" s="131"/>
      <c r="G10" s="131"/>
      <c r="H10" s="131"/>
      <c r="I10" s="131"/>
    </row>
    <row r="12" spans="2:9" ht="15.75" thickBot="1" x14ac:dyDescent="0.3"/>
    <row r="13" spans="2:9" ht="15.75" x14ac:dyDescent="0.25">
      <c r="B13" s="127"/>
      <c r="C13" s="126"/>
      <c r="D13" s="125" t="s">
        <v>216</v>
      </c>
      <c r="E13" s="124"/>
      <c r="F13" s="123"/>
      <c r="G13" s="122"/>
      <c r="H13" s="122"/>
      <c r="I13" s="121"/>
    </row>
    <row r="14" spans="2:9" ht="15.75" x14ac:dyDescent="0.25">
      <c r="B14" s="120" t="s">
        <v>215</v>
      </c>
      <c r="C14" s="119" t="s">
        <v>214</v>
      </c>
      <c r="D14" s="118" t="s">
        <v>213</v>
      </c>
      <c r="E14" s="117" t="s">
        <v>212</v>
      </c>
      <c r="F14" s="116" t="s">
        <v>211</v>
      </c>
      <c r="G14" s="115" t="s">
        <v>210</v>
      </c>
      <c r="H14" s="115" t="s">
        <v>5</v>
      </c>
      <c r="I14" s="114" t="s">
        <v>209</v>
      </c>
    </row>
    <row r="15" spans="2:9" ht="15.75" thickBot="1" x14ac:dyDescent="0.3">
      <c r="B15" s="113" t="s">
        <v>183</v>
      </c>
      <c r="C15" s="112" t="s">
        <v>3</v>
      </c>
      <c r="D15" s="111" t="s">
        <v>208</v>
      </c>
      <c r="E15" s="111"/>
      <c r="F15" s="110"/>
      <c r="G15" s="109"/>
      <c r="H15" s="109"/>
      <c r="I15" s="108"/>
    </row>
    <row r="16" spans="2:9" x14ac:dyDescent="0.25">
      <c r="B16" s="107"/>
      <c r="C16" s="106" t="s">
        <v>3</v>
      </c>
      <c r="D16" s="105" t="s">
        <v>207</v>
      </c>
      <c r="E16" s="104"/>
      <c r="F16" s="103"/>
      <c r="G16" s="102"/>
      <c r="H16" s="102"/>
      <c r="I16" s="10"/>
    </row>
    <row r="17" spans="2:9" ht="78.75" x14ac:dyDescent="0.25">
      <c r="B17" s="30"/>
      <c r="C17" s="89" t="s">
        <v>61</v>
      </c>
      <c r="D17" s="101" t="s">
        <v>206</v>
      </c>
      <c r="E17" s="89"/>
      <c r="F17" s="88"/>
      <c r="G17" s="100"/>
      <c r="H17" s="100"/>
      <c r="I17" s="10"/>
    </row>
    <row r="18" spans="2:9" x14ac:dyDescent="0.25">
      <c r="B18" s="30"/>
      <c r="C18" s="99" t="s">
        <v>205</v>
      </c>
      <c r="D18" s="75" t="s">
        <v>204</v>
      </c>
      <c r="E18" s="89" t="s">
        <v>11</v>
      </c>
      <c r="F18" s="88">
        <v>30</v>
      </c>
      <c r="G18" s="87"/>
      <c r="H18" s="86">
        <f>G18*F18</f>
        <v>0</v>
      </c>
      <c r="I18" s="10"/>
    </row>
    <row r="19" spans="2:9" ht="22.5" x14ac:dyDescent="0.25">
      <c r="B19" s="30"/>
      <c r="C19" s="89" t="s">
        <v>59</v>
      </c>
      <c r="D19" s="98" t="s">
        <v>42</v>
      </c>
      <c r="E19" s="89"/>
      <c r="F19" s="88"/>
      <c r="G19" s="87"/>
      <c r="H19" s="86"/>
      <c r="I19" s="10"/>
    </row>
    <row r="20" spans="2:9" ht="22.5" x14ac:dyDescent="0.25">
      <c r="B20" s="30"/>
      <c r="C20" s="89" t="s">
        <v>203</v>
      </c>
      <c r="D20" s="97" t="s">
        <v>202</v>
      </c>
      <c r="E20" s="89" t="s">
        <v>11</v>
      </c>
      <c r="F20" s="88">
        <v>10</v>
      </c>
      <c r="G20" s="87"/>
      <c r="H20" s="86">
        <f t="shared" ref="H20:H27" si="0">G20*F20</f>
        <v>0</v>
      </c>
      <c r="I20" s="10"/>
    </row>
    <row r="21" spans="2:9" x14ac:dyDescent="0.25">
      <c r="B21" s="30"/>
      <c r="C21" s="89" t="s">
        <v>201</v>
      </c>
      <c r="D21" s="97" t="s">
        <v>200</v>
      </c>
      <c r="E21" s="95" t="s">
        <v>11</v>
      </c>
      <c r="F21" s="88">
        <v>10</v>
      </c>
      <c r="G21" s="87"/>
      <c r="H21" s="86">
        <f t="shared" si="0"/>
        <v>0</v>
      </c>
      <c r="I21" s="10"/>
    </row>
    <row r="22" spans="2:9" x14ac:dyDescent="0.25">
      <c r="B22" s="30"/>
      <c r="C22" s="89" t="s">
        <v>199</v>
      </c>
      <c r="D22" s="96" t="s">
        <v>198</v>
      </c>
      <c r="E22" s="95" t="s">
        <v>11</v>
      </c>
      <c r="F22" s="88">
        <v>10</v>
      </c>
      <c r="G22" s="94"/>
      <c r="H22" s="86">
        <f t="shared" si="0"/>
        <v>0</v>
      </c>
      <c r="I22" s="10"/>
    </row>
    <row r="23" spans="2:9" x14ac:dyDescent="0.25">
      <c r="B23" s="30"/>
      <c r="C23" s="93" t="s">
        <v>57</v>
      </c>
      <c r="D23" s="92" t="s">
        <v>26</v>
      </c>
      <c r="E23" s="89"/>
      <c r="F23" s="88"/>
      <c r="G23" s="87"/>
      <c r="H23" s="86">
        <f t="shared" si="0"/>
        <v>0</v>
      </c>
      <c r="I23" s="10"/>
    </row>
    <row r="24" spans="2:9" x14ac:dyDescent="0.25">
      <c r="B24" s="30"/>
      <c r="C24" s="89" t="s">
        <v>55</v>
      </c>
      <c r="D24" s="91" t="s">
        <v>197</v>
      </c>
      <c r="E24" s="89" t="s">
        <v>21</v>
      </c>
      <c r="F24" s="88">
        <f>F18*1.1</f>
        <v>33</v>
      </c>
      <c r="G24" s="87"/>
      <c r="H24" s="86">
        <f t="shared" si="0"/>
        <v>0</v>
      </c>
      <c r="I24" s="10"/>
    </row>
    <row r="25" spans="2:9" ht="33.75" x14ac:dyDescent="0.25">
      <c r="B25" s="30"/>
      <c r="C25" s="89" t="s">
        <v>196</v>
      </c>
      <c r="D25" s="75" t="s">
        <v>195</v>
      </c>
      <c r="E25" s="89" t="s">
        <v>21</v>
      </c>
      <c r="F25" s="88">
        <f>F18*0.5</f>
        <v>15</v>
      </c>
      <c r="G25" s="87"/>
      <c r="H25" s="86">
        <f t="shared" si="0"/>
        <v>0</v>
      </c>
      <c r="I25" s="10"/>
    </row>
    <row r="26" spans="2:9" ht="36" x14ac:dyDescent="0.25">
      <c r="B26" s="30"/>
      <c r="C26" s="89" t="s">
        <v>194</v>
      </c>
      <c r="D26" s="90" t="s">
        <v>193</v>
      </c>
      <c r="E26" s="40" t="s">
        <v>16</v>
      </c>
      <c r="F26" s="27">
        <v>7</v>
      </c>
      <c r="G26" s="87"/>
      <c r="H26" s="86">
        <f t="shared" si="0"/>
        <v>0</v>
      </c>
      <c r="I26" s="10"/>
    </row>
    <row r="27" spans="2:9" ht="45" x14ac:dyDescent="0.25">
      <c r="B27" s="30"/>
      <c r="C27" s="89" t="s">
        <v>192</v>
      </c>
      <c r="D27" s="75" t="s">
        <v>191</v>
      </c>
      <c r="E27" s="89" t="s">
        <v>11</v>
      </c>
      <c r="F27" s="88">
        <v>30</v>
      </c>
      <c r="G27" s="87"/>
      <c r="H27" s="86">
        <f t="shared" si="0"/>
        <v>0</v>
      </c>
      <c r="I27" s="10"/>
    </row>
    <row r="28" spans="2:9" x14ac:dyDescent="0.25">
      <c r="B28" s="20"/>
      <c r="C28" s="29" t="s">
        <v>0</v>
      </c>
      <c r="D28" s="28" t="s">
        <v>190</v>
      </c>
      <c r="E28" s="85"/>
      <c r="F28" s="84"/>
      <c r="G28" s="83"/>
      <c r="H28" s="17"/>
      <c r="I28" s="10"/>
    </row>
    <row r="29" spans="2:9" ht="90.75" thickBot="1" x14ac:dyDescent="0.3">
      <c r="B29" s="20"/>
      <c r="C29" s="25" t="s">
        <v>19</v>
      </c>
      <c r="D29" s="14" t="s">
        <v>189</v>
      </c>
      <c r="E29" s="82" t="s">
        <v>11</v>
      </c>
      <c r="F29" s="81">
        <v>30</v>
      </c>
      <c r="G29" s="80"/>
      <c r="H29" s="11">
        <f>F29*G29</f>
        <v>0</v>
      </c>
      <c r="I29" s="10"/>
    </row>
    <row r="30" spans="2:9" ht="15.75" thickBot="1" x14ac:dyDescent="0.3">
      <c r="B30" s="57"/>
      <c r="C30" s="56"/>
      <c r="D30" s="55"/>
      <c r="E30" s="79"/>
      <c r="F30" s="134" t="s">
        <v>5</v>
      </c>
      <c r="G30" s="134"/>
      <c r="H30" s="53">
        <f>SUM(H18:H29)</f>
        <v>0</v>
      </c>
      <c r="I30" s="8"/>
    </row>
    <row r="31" spans="2:9" ht="15.75" thickBot="1" x14ac:dyDescent="0.3">
      <c r="B31" s="68" t="s">
        <v>183</v>
      </c>
      <c r="C31" s="51" t="s">
        <v>2</v>
      </c>
      <c r="D31" s="50" t="s">
        <v>188</v>
      </c>
      <c r="E31" s="50"/>
      <c r="F31" s="49"/>
      <c r="G31" s="48"/>
      <c r="H31" s="48"/>
      <c r="I31" s="47"/>
    </row>
    <row r="32" spans="2:9" x14ac:dyDescent="0.25">
      <c r="B32" s="20"/>
      <c r="C32" s="25" t="s">
        <v>3</v>
      </c>
      <c r="D32" s="6" t="s">
        <v>187</v>
      </c>
      <c r="E32" s="14"/>
      <c r="F32" s="78"/>
      <c r="G32" s="14"/>
      <c r="H32" s="14"/>
      <c r="I32" s="10"/>
    </row>
    <row r="33" spans="2:9" ht="33.75" x14ac:dyDescent="0.25">
      <c r="B33" s="20"/>
      <c r="C33" s="25" t="s">
        <v>61</v>
      </c>
      <c r="D33" s="77" t="s">
        <v>60</v>
      </c>
      <c r="E33" s="26" t="s">
        <v>106</v>
      </c>
      <c r="F33" s="27">
        <v>1</v>
      </c>
      <c r="G33" s="13"/>
      <c r="H33" s="17">
        <f>F33*G33</f>
        <v>0</v>
      </c>
      <c r="I33" s="10"/>
    </row>
    <row r="34" spans="2:9" ht="67.5" x14ac:dyDescent="0.25">
      <c r="B34" s="20"/>
      <c r="C34" s="25" t="s">
        <v>59</v>
      </c>
      <c r="D34" s="76" t="s">
        <v>221</v>
      </c>
      <c r="E34" s="66" t="s">
        <v>16</v>
      </c>
      <c r="F34" s="27">
        <v>105</v>
      </c>
      <c r="G34" s="13"/>
      <c r="H34" s="17">
        <f>F34*G34</f>
        <v>0</v>
      </c>
      <c r="I34" s="10"/>
    </row>
    <row r="35" spans="2:9" ht="22.5" x14ac:dyDescent="0.25">
      <c r="B35" s="20"/>
      <c r="C35" s="25" t="s">
        <v>57</v>
      </c>
      <c r="D35" s="74" t="s">
        <v>220</v>
      </c>
      <c r="E35" s="69" t="s">
        <v>8</v>
      </c>
      <c r="F35" s="70">
        <v>350</v>
      </c>
      <c r="G35" s="13"/>
      <c r="H35" s="17">
        <f>F35*G35</f>
        <v>0</v>
      </c>
      <c r="I35" s="10"/>
    </row>
    <row r="36" spans="2:9" ht="45" x14ac:dyDescent="0.25">
      <c r="B36" s="20"/>
      <c r="C36" s="32" t="s">
        <v>178</v>
      </c>
      <c r="D36" s="75" t="s">
        <v>218</v>
      </c>
      <c r="E36" s="66" t="s">
        <v>16</v>
      </c>
      <c r="F36" s="27">
        <v>105</v>
      </c>
      <c r="G36" s="26"/>
      <c r="H36" s="17">
        <f>F36*G36</f>
        <v>0</v>
      </c>
      <c r="I36" s="10"/>
    </row>
    <row r="37" spans="2:9" x14ac:dyDescent="0.25">
      <c r="B37" s="20"/>
      <c r="C37" s="32" t="s">
        <v>176</v>
      </c>
      <c r="D37" s="74" t="s">
        <v>173</v>
      </c>
      <c r="E37" s="66" t="s">
        <v>8</v>
      </c>
      <c r="F37" s="27">
        <v>350</v>
      </c>
      <c r="G37" s="26"/>
      <c r="H37" s="17">
        <f>F37*G37</f>
        <v>0</v>
      </c>
      <c r="I37" s="10"/>
    </row>
    <row r="38" spans="2:9" x14ac:dyDescent="0.25">
      <c r="B38" s="20"/>
      <c r="C38" s="32" t="s">
        <v>2</v>
      </c>
      <c r="D38" s="73" t="s">
        <v>186</v>
      </c>
      <c r="E38" s="26"/>
      <c r="F38" s="27"/>
      <c r="G38" s="26"/>
      <c r="H38" s="17"/>
      <c r="I38" s="10"/>
    </row>
    <row r="39" spans="2:9" ht="78.75" x14ac:dyDescent="0.25">
      <c r="B39" s="20"/>
      <c r="C39" s="32" t="s">
        <v>52</v>
      </c>
      <c r="D39" s="65" t="s">
        <v>185</v>
      </c>
      <c r="E39" s="26" t="s">
        <v>8</v>
      </c>
      <c r="F39" s="27">
        <v>350</v>
      </c>
      <c r="G39" s="26"/>
      <c r="H39" s="17">
        <f>F39*G39</f>
        <v>0</v>
      </c>
      <c r="I39" s="10"/>
    </row>
    <row r="40" spans="2:9" x14ac:dyDescent="0.25">
      <c r="B40" s="20"/>
      <c r="C40" s="32" t="s">
        <v>50</v>
      </c>
      <c r="D40" s="65" t="s">
        <v>184</v>
      </c>
      <c r="E40" s="26" t="s">
        <v>8</v>
      </c>
      <c r="F40" s="27">
        <v>350</v>
      </c>
      <c r="G40" s="26"/>
      <c r="H40" s="17">
        <f>F40*G40</f>
        <v>0</v>
      </c>
      <c r="I40" s="10"/>
    </row>
    <row r="41" spans="2:9" x14ac:dyDescent="0.25">
      <c r="B41" s="20"/>
      <c r="C41" s="32" t="s">
        <v>1</v>
      </c>
      <c r="D41" s="28" t="s">
        <v>66</v>
      </c>
      <c r="E41" s="26"/>
      <c r="F41" s="27"/>
      <c r="G41" s="26"/>
      <c r="H41" s="17"/>
      <c r="I41" s="10"/>
    </row>
    <row r="42" spans="2:9" ht="15.75" thickBot="1" x14ac:dyDescent="0.3">
      <c r="B42" s="20"/>
      <c r="C42" s="72" t="s">
        <v>47</v>
      </c>
      <c r="D42" s="71" t="s">
        <v>65</v>
      </c>
      <c r="E42" s="69" t="s">
        <v>106</v>
      </c>
      <c r="F42" s="70">
        <v>1</v>
      </c>
      <c r="G42" s="69"/>
      <c r="H42" s="11">
        <f>F42*G42</f>
        <v>0</v>
      </c>
      <c r="I42" s="10"/>
    </row>
    <row r="43" spans="2:9" ht="15.75" thickBot="1" x14ac:dyDescent="0.3">
      <c r="B43" s="57"/>
      <c r="C43" s="56"/>
      <c r="D43" s="55"/>
      <c r="E43" s="54"/>
      <c r="F43" s="135" t="s">
        <v>5</v>
      </c>
      <c r="G43" s="135"/>
      <c r="H43" s="53">
        <f>SUM(H33:H42)</f>
        <v>0</v>
      </c>
      <c r="I43" s="8"/>
    </row>
    <row r="44" spans="2:9" ht="15.75" thickBot="1" x14ac:dyDescent="0.3">
      <c r="B44" s="68" t="s">
        <v>183</v>
      </c>
      <c r="C44" s="51" t="s">
        <v>1</v>
      </c>
      <c r="D44" s="50" t="s">
        <v>182</v>
      </c>
      <c r="E44" s="50"/>
      <c r="F44" s="49"/>
      <c r="G44" s="48"/>
      <c r="H44" s="48"/>
      <c r="I44" s="47"/>
    </row>
    <row r="45" spans="2:9" x14ac:dyDescent="0.25">
      <c r="B45" s="20"/>
      <c r="C45" s="24" t="s">
        <v>3</v>
      </c>
      <c r="D45" s="46" t="s">
        <v>181</v>
      </c>
      <c r="E45" s="13"/>
      <c r="F45" s="12"/>
      <c r="G45" s="13"/>
      <c r="H45" s="13"/>
      <c r="I45" s="10"/>
    </row>
    <row r="46" spans="2:9" ht="45" x14ac:dyDescent="0.25">
      <c r="B46" s="20"/>
      <c r="C46" s="25" t="s">
        <v>61</v>
      </c>
      <c r="D46" s="14" t="s">
        <v>180</v>
      </c>
      <c r="E46" s="66" t="s">
        <v>106</v>
      </c>
      <c r="F46" s="12">
        <v>1</v>
      </c>
      <c r="G46" s="13"/>
      <c r="H46" s="17">
        <f t="shared" ref="H46:H52" si="1">F46*G46</f>
        <v>0</v>
      </c>
      <c r="I46" s="10"/>
    </row>
    <row r="47" spans="2:9" ht="33.75" x14ac:dyDescent="0.25">
      <c r="B47" s="20"/>
      <c r="C47" s="25" t="s">
        <v>179</v>
      </c>
      <c r="D47" s="14" t="s">
        <v>219</v>
      </c>
      <c r="E47" s="66" t="s">
        <v>11</v>
      </c>
      <c r="F47" s="12">
        <v>4</v>
      </c>
      <c r="G47" s="13"/>
      <c r="H47" s="17">
        <f t="shared" si="1"/>
        <v>0</v>
      </c>
      <c r="I47" s="10"/>
    </row>
    <row r="48" spans="2:9" ht="78.75" x14ac:dyDescent="0.25">
      <c r="B48" s="20"/>
      <c r="C48" s="25" t="s">
        <v>57</v>
      </c>
      <c r="D48" s="14" t="s">
        <v>222</v>
      </c>
      <c r="E48" s="66" t="s">
        <v>16</v>
      </c>
      <c r="F48" s="12">
        <v>30</v>
      </c>
      <c r="G48" s="13"/>
      <c r="H48" s="17">
        <f t="shared" si="1"/>
        <v>0</v>
      </c>
      <c r="I48" s="10"/>
    </row>
    <row r="49" spans="2:9" x14ac:dyDescent="0.25">
      <c r="B49" s="20"/>
      <c r="C49" s="25" t="s">
        <v>178</v>
      </c>
      <c r="D49" s="14" t="s">
        <v>177</v>
      </c>
      <c r="E49" s="26" t="s">
        <v>8</v>
      </c>
      <c r="F49" s="12">
        <v>112</v>
      </c>
      <c r="G49" s="13"/>
      <c r="H49" s="17">
        <f t="shared" si="1"/>
        <v>0</v>
      </c>
      <c r="I49" s="10"/>
    </row>
    <row r="50" spans="2:9" ht="22.5" x14ac:dyDescent="0.25">
      <c r="B50" s="20"/>
      <c r="C50" s="67" t="s">
        <v>176</v>
      </c>
      <c r="D50" s="14" t="s">
        <v>223</v>
      </c>
      <c r="E50" s="26" t="s">
        <v>8</v>
      </c>
      <c r="F50" s="12">
        <v>112</v>
      </c>
      <c r="G50" s="13"/>
      <c r="H50" s="17">
        <f t="shared" si="1"/>
        <v>0</v>
      </c>
      <c r="I50" s="10"/>
    </row>
    <row r="51" spans="2:9" ht="45" x14ac:dyDescent="0.25">
      <c r="B51" s="20"/>
      <c r="C51" s="25" t="s">
        <v>175</v>
      </c>
      <c r="D51" s="14" t="s">
        <v>224</v>
      </c>
      <c r="E51" s="66" t="s">
        <v>16</v>
      </c>
      <c r="F51" s="12">
        <v>30</v>
      </c>
      <c r="G51" s="13"/>
      <c r="H51" s="17">
        <f t="shared" si="1"/>
        <v>0</v>
      </c>
      <c r="I51" s="10"/>
    </row>
    <row r="52" spans="2:9" x14ac:dyDescent="0.25">
      <c r="B52" s="20"/>
      <c r="C52" s="25" t="s">
        <v>174</v>
      </c>
      <c r="D52" s="14" t="s">
        <v>173</v>
      </c>
      <c r="E52" s="26" t="s">
        <v>8</v>
      </c>
      <c r="F52" s="12">
        <v>112</v>
      </c>
      <c r="G52" s="13"/>
      <c r="H52" s="17">
        <f t="shared" si="1"/>
        <v>0</v>
      </c>
      <c r="I52" s="10"/>
    </row>
    <row r="53" spans="2:9" ht="90" x14ac:dyDescent="0.25">
      <c r="B53" s="20"/>
      <c r="C53" s="25" t="s">
        <v>172</v>
      </c>
      <c r="D53" s="14" t="s">
        <v>171</v>
      </c>
      <c r="E53" s="66"/>
      <c r="F53" s="12"/>
      <c r="G53" s="13"/>
      <c r="H53" s="17"/>
      <c r="I53" s="10"/>
    </row>
    <row r="54" spans="2:9" x14ac:dyDescent="0.25">
      <c r="B54" s="20"/>
      <c r="C54" s="25" t="s">
        <v>170</v>
      </c>
      <c r="D54" s="14" t="s">
        <v>169</v>
      </c>
      <c r="E54" s="40" t="s">
        <v>16</v>
      </c>
      <c r="F54" s="12">
        <v>3</v>
      </c>
      <c r="G54" s="13"/>
      <c r="H54" s="17">
        <f>F54*G54</f>
        <v>0</v>
      </c>
      <c r="I54" s="10"/>
    </row>
    <row r="55" spans="2:9" x14ac:dyDescent="0.25">
      <c r="B55" s="20"/>
      <c r="C55" s="25" t="s">
        <v>168</v>
      </c>
      <c r="D55" s="14" t="s">
        <v>167</v>
      </c>
      <c r="E55" s="26" t="s">
        <v>8</v>
      </c>
      <c r="F55" s="12">
        <v>20</v>
      </c>
      <c r="G55" s="13"/>
      <c r="H55" s="17">
        <f>F55*G55</f>
        <v>0</v>
      </c>
      <c r="I55" s="10"/>
    </row>
    <row r="56" spans="2:9" x14ac:dyDescent="0.25">
      <c r="B56" s="20"/>
      <c r="C56" s="25" t="s">
        <v>166</v>
      </c>
      <c r="D56" s="14" t="s">
        <v>165</v>
      </c>
      <c r="E56" s="13" t="s">
        <v>21</v>
      </c>
      <c r="F56" s="12">
        <v>60</v>
      </c>
      <c r="G56" s="13"/>
      <c r="H56" s="17">
        <f>F56*G56</f>
        <v>0</v>
      </c>
      <c r="I56" s="10"/>
    </row>
    <row r="57" spans="2:9" x14ac:dyDescent="0.25">
      <c r="B57" s="20"/>
      <c r="C57" s="24" t="s">
        <v>2</v>
      </c>
      <c r="D57" s="46" t="s">
        <v>164</v>
      </c>
      <c r="E57" s="13"/>
      <c r="F57" s="12"/>
      <c r="G57" s="13"/>
      <c r="H57" s="17"/>
      <c r="I57" s="10"/>
    </row>
    <row r="58" spans="2:9" ht="112.5" x14ac:dyDescent="0.25">
      <c r="B58" s="20"/>
      <c r="C58" s="32" t="s">
        <v>52</v>
      </c>
      <c r="D58" s="63" t="s">
        <v>163</v>
      </c>
      <c r="E58" s="26"/>
      <c r="F58" s="27"/>
      <c r="G58" s="13"/>
      <c r="H58" s="17"/>
      <c r="I58" s="10"/>
    </row>
    <row r="59" spans="2:9" ht="33.75" x14ac:dyDescent="0.25">
      <c r="B59" s="20"/>
      <c r="C59" s="32" t="s">
        <v>162</v>
      </c>
      <c r="D59" s="63" t="s">
        <v>161</v>
      </c>
      <c r="E59" s="26" t="s">
        <v>8</v>
      </c>
      <c r="F59" s="27">
        <v>112</v>
      </c>
      <c r="G59" s="13"/>
      <c r="H59" s="17">
        <f>F59*G59</f>
        <v>0</v>
      </c>
      <c r="I59" s="10"/>
    </row>
    <row r="60" spans="2:9" ht="56.25" x14ac:dyDescent="0.25">
      <c r="B60" s="20"/>
      <c r="C60" s="32" t="s">
        <v>160</v>
      </c>
      <c r="D60" s="63" t="s">
        <v>159</v>
      </c>
      <c r="E60" s="26" t="s">
        <v>8</v>
      </c>
      <c r="F60" s="27">
        <v>112</v>
      </c>
      <c r="G60" s="13"/>
      <c r="H60" s="17">
        <f>F60*G60</f>
        <v>0</v>
      </c>
      <c r="I60" s="10"/>
    </row>
    <row r="61" spans="2:9" ht="90" x14ac:dyDescent="0.25">
      <c r="B61" s="20"/>
      <c r="C61" s="32" t="s">
        <v>158</v>
      </c>
      <c r="D61" s="65" t="s">
        <v>157</v>
      </c>
      <c r="E61" s="26" t="s">
        <v>92</v>
      </c>
      <c r="F61" s="27">
        <v>50</v>
      </c>
      <c r="G61" s="13"/>
      <c r="H61" s="17">
        <f>F61*G61</f>
        <v>0</v>
      </c>
      <c r="I61" s="10"/>
    </row>
    <row r="62" spans="2:9" x14ac:dyDescent="0.25">
      <c r="B62" s="20"/>
      <c r="C62" s="32" t="s">
        <v>156</v>
      </c>
      <c r="D62" s="63" t="s">
        <v>155</v>
      </c>
      <c r="E62" s="26" t="s">
        <v>92</v>
      </c>
      <c r="F62" s="27">
        <v>50</v>
      </c>
      <c r="G62" s="13"/>
      <c r="H62" s="17">
        <f>F62*G62</f>
        <v>0</v>
      </c>
      <c r="I62" s="10"/>
    </row>
    <row r="63" spans="2:9" x14ac:dyDescent="0.25">
      <c r="B63" s="20"/>
      <c r="C63" s="32" t="s">
        <v>50</v>
      </c>
      <c r="D63" s="64" t="s">
        <v>154</v>
      </c>
      <c r="E63" s="26" t="s">
        <v>11</v>
      </c>
      <c r="F63" s="27">
        <v>1</v>
      </c>
      <c r="G63" s="13"/>
      <c r="H63" s="17">
        <f>F63*G63</f>
        <v>0</v>
      </c>
      <c r="I63" s="10"/>
    </row>
    <row r="64" spans="2:9" ht="110.25" customHeight="1" x14ac:dyDescent="0.25">
      <c r="B64" s="20"/>
      <c r="C64" s="32"/>
      <c r="D64" s="63" t="e" vm="1">
        <v>#VALUE!</v>
      </c>
      <c r="E64" s="26"/>
      <c r="F64" s="27"/>
      <c r="G64" s="13"/>
      <c r="H64" s="17"/>
      <c r="I64" s="10"/>
    </row>
    <row r="65" spans="2:9" ht="191.25" x14ac:dyDescent="0.25">
      <c r="B65" s="20"/>
      <c r="C65" s="32"/>
      <c r="D65" s="63" t="s">
        <v>153</v>
      </c>
      <c r="E65" s="26"/>
      <c r="F65" s="27"/>
      <c r="G65" s="13"/>
      <c r="H65" s="17"/>
      <c r="I65" s="10"/>
    </row>
    <row r="66" spans="2:9" x14ac:dyDescent="0.25">
      <c r="B66" s="20"/>
      <c r="C66" s="25" t="s">
        <v>152</v>
      </c>
      <c r="D66" s="63" t="s">
        <v>151</v>
      </c>
      <c r="E66" s="13" t="s">
        <v>147</v>
      </c>
      <c r="F66" s="12">
        <v>1</v>
      </c>
      <c r="G66" s="13"/>
      <c r="H66" s="17">
        <f>F66*G66</f>
        <v>0</v>
      </c>
      <c r="I66" s="10"/>
    </row>
    <row r="67" spans="2:9" ht="153" customHeight="1" x14ac:dyDescent="0.25">
      <c r="B67" s="20"/>
      <c r="C67" s="25"/>
      <c r="D67" s="14" t="e" vm="2">
        <v>#VALUE!</v>
      </c>
      <c r="E67" s="13"/>
      <c r="F67" s="12"/>
      <c r="G67" s="13"/>
      <c r="H67" s="17"/>
      <c r="I67" s="10"/>
    </row>
    <row r="68" spans="2:9" ht="191.25" x14ac:dyDescent="0.25">
      <c r="B68" s="20"/>
      <c r="C68" s="25"/>
      <c r="D68" s="14" t="s">
        <v>150</v>
      </c>
      <c r="E68" s="13"/>
      <c r="F68" s="12"/>
      <c r="G68" s="13"/>
      <c r="H68" s="17"/>
      <c r="I68" s="10"/>
    </row>
    <row r="69" spans="2:9" x14ac:dyDescent="0.25">
      <c r="B69" s="20"/>
      <c r="C69" s="25" t="s">
        <v>149</v>
      </c>
      <c r="D69" s="14" t="s">
        <v>148</v>
      </c>
      <c r="E69" s="13" t="s">
        <v>147</v>
      </c>
      <c r="F69" s="12">
        <v>1</v>
      </c>
      <c r="G69" s="13"/>
      <c r="H69" s="17">
        <f>F69*G69</f>
        <v>0</v>
      </c>
      <c r="I69" s="10"/>
    </row>
    <row r="70" spans="2:9" ht="87.75" customHeight="1" x14ac:dyDescent="0.25">
      <c r="B70" s="20"/>
      <c r="C70" s="25"/>
      <c r="D70" s="14" t="e" vm="3">
        <v>#VALUE!</v>
      </c>
      <c r="E70" s="13"/>
      <c r="F70" s="12"/>
      <c r="G70" s="13"/>
      <c r="H70" s="17"/>
      <c r="I70" s="10"/>
    </row>
    <row r="71" spans="2:9" ht="56.25" x14ac:dyDescent="0.25">
      <c r="B71" s="20"/>
      <c r="C71" s="25"/>
      <c r="D71" s="14" t="s">
        <v>146</v>
      </c>
      <c r="E71" s="13"/>
      <c r="F71" s="12"/>
      <c r="G71" s="13"/>
      <c r="H71" s="17"/>
      <c r="I71" s="10"/>
    </row>
    <row r="72" spans="2:9" x14ac:dyDescent="0.25">
      <c r="B72" s="20"/>
      <c r="C72" s="25" t="s">
        <v>145</v>
      </c>
      <c r="D72" s="14" t="s">
        <v>144</v>
      </c>
      <c r="E72" s="13" t="s">
        <v>11</v>
      </c>
      <c r="F72" s="12">
        <v>1</v>
      </c>
      <c r="G72" s="13"/>
      <c r="H72" s="17">
        <f>F72*G72</f>
        <v>0</v>
      </c>
      <c r="I72" s="10"/>
    </row>
    <row r="73" spans="2:9" ht="97.5" customHeight="1" x14ac:dyDescent="0.25">
      <c r="B73" s="20"/>
      <c r="C73" s="25"/>
      <c r="D73" s="14" t="e" vm="4">
        <v>#VALUE!</v>
      </c>
      <c r="E73" s="13"/>
      <c r="F73" s="12"/>
      <c r="G73" s="13"/>
      <c r="H73" s="17"/>
      <c r="I73" s="10"/>
    </row>
    <row r="74" spans="2:9" ht="90" x14ac:dyDescent="0.25">
      <c r="B74" s="20"/>
      <c r="C74" s="25"/>
      <c r="D74" s="62" t="s">
        <v>143</v>
      </c>
      <c r="E74" s="13"/>
      <c r="F74" s="12"/>
      <c r="G74" s="13"/>
      <c r="H74" s="17"/>
      <c r="I74" s="10"/>
    </row>
    <row r="75" spans="2:9" x14ac:dyDescent="0.25">
      <c r="B75" s="20"/>
      <c r="C75" s="25" t="s">
        <v>142</v>
      </c>
      <c r="D75" s="14" t="s">
        <v>141</v>
      </c>
      <c r="E75" s="13" t="s">
        <v>11</v>
      </c>
      <c r="F75" s="12">
        <v>1</v>
      </c>
      <c r="G75" s="13"/>
      <c r="H75" s="17">
        <f>F75*G75</f>
        <v>0</v>
      </c>
      <c r="I75" s="10"/>
    </row>
    <row r="76" spans="2:9" ht="126.75" customHeight="1" x14ac:dyDescent="0.25">
      <c r="B76" s="20"/>
      <c r="C76" s="25"/>
      <c r="D76" s="14" t="e" vm="5">
        <v>#VALUE!</v>
      </c>
      <c r="E76" s="13"/>
      <c r="F76" s="12"/>
      <c r="G76" s="13"/>
      <c r="H76" s="17"/>
      <c r="I76" s="10"/>
    </row>
    <row r="77" spans="2:9" ht="101.25" x14ac:dyDescent="0.25">
      <c r="B77" s="20"/>
      <c r="C77" s="25"/>
      <c r="D77" s="14" t="s">
        <v>140</v>
      </c>
      <c r="E77" s="13"/>
      <c r="F77" s="12"/>
      <c r="G77" s="13"/>
      <c r="H77" s="17"/>
      <c r="I77" s="10"/>
    </row>
    <row r="78" spans="2:9" x14ac:dyDescent="0.25">
      <c r="B78" s="20"/>
      <c r="C78" s="25" t="s">
        <v>139</v>
      </c>
      <c r="D78" s="46" t="s">
        <v>138</v>
      </c>
      <c r="E78" s="13"/>
      <c r="F78" s="12"/>
      <c r="G78" s="13"/>
      <c r="H78" s="17"/>
      <c r="I78" s="10"/>
    </row>
    <row r="79" spans="2:9" x14ac:dyDescent="0.25">
      <c r="B79" s="20"/>
      <c r="C79" s="25" t="s">
        <v>137</v>
      </c>
      <c r="D79" s="14" t="s">
        <v>136</v>
      </c>
      <c r="E79" s="40" t="s">
        <v>16</v>
      </c>
      <c r="F79" s="12">
        <v>0.5</v>
      </c>
      <c r="G79" s="13"/>
      <c r="H79" s="17">
        <f>F79*G79</f>
        <v>0</v>
      </c>
      <c r="I79" s="10"/>
    </row>
    <row r="80" spans="2:9" ht="45" x14ac:dyDescent="0.25">
      <c r="B80" s="20"/>
      <c r="C80" s="25" t="s">
        <v>135</v>
      </c>
      <c r="D80" s="14" t="s">
        <v>134</v>
      </c>
      <c r="E80" s="13" t="s">
        <v>11</v>
      </c>
      <c r="F80" s="12">
        <v>1</v>
      </c>
      <c r="G80" s="13"/>
      <c r="H80" s="17">
        <f>F80*G80</f>
        <v>0</v>
      </c>
      <c r="I80" s="10"/>
    </row>
    <row r="81" spans="2:9" ht="33.75" x14ac:dyDescent="0.25">
      <c r="B81" s="20"/>
      <c r="C81" s="25" t="s">
        <v>133</v>
      </c>
      <c r="D81" s="14" t="s">
        <v>132</v>
      </c>
      <c r="E81" s="13" t="s">
        <v>11</v>
      </c>
      <c r="F81" s="12">
        <v>1</v>
      </c>
      <c r="G81" s="13"/>
      <c r="H81" s="17">
        <f>F81*G81</f>
        <v>0</v>
      </c>
      <c r="I81" s="10"/>
    </row>
    <row r="82" spans="2:9" x14ac:dyDescent="0.25">
      <c r="B82" s="20"/>
      <c r="C82" s="24" t="s">
        <v>1</v>
      </c>
      <c r="D82" s="46" t="s">
        <v>131</v>
      </c>
      <c r="E82" s="13"/>
      <c r="F82" s="12"/>
      <c r="G82" s="13"/>
      <c r="H82" s="17"/>
      <c r="I82" s="10"/>
    </row>
    <row r="83" spans="2:9" x14ac:dyDescent="0.25">
      <c r="B83" s="20"/>
      <c r="C83" s="61" t="s">
        <v>47</v>
      </c>
      <c r="D83" s="60" t="s">
        <v>130</v>
      </c>
      <c r="E83" s="59"/>
      <c r="F83" s="58"/>
      <c r="G83" s="13"/>
      <c r="H83" s="17"/>
      <c r="I83" s="10"/>
    </row>
    <row r="84" spans="2:9" ht="101.25" x14ac:dyDescent="0.25">
      <c r="B84" s="20"/>
      <c r="C84" s="61"/>
      <c r="D84" s="60" t="s">
        <v>129</v>
      </c>
      <c r="E84" s="59" t="s">
        <v>106</v>
      </c>
      <c r="F84" s="58">
        <v>1</v>
      </c>
      <c r="G84" s="13"/>
      <c r="H84" s="17">
        <f>F84*G84</f>
        <v>0</v>
      </c>
      <c r="I84" s="10"/>
    </row>
    <row r="85" spans="2:9" x14ac:dyDescent="0.25">
      <c r="B85" s="20"/>
      <c r="C85" s="61" t="s">
        <v>43</v>
      </c>
      <c r="D85" s="60" t="s">
        <v>128</v>
      </c>
      <c r="E85" s="59"/>
      <c r="F85" s="58"/>
      <c r="G85" s="13"/>
      <c r="H85" s="17"/>
      <c r="I85" s="10"/>
    </row>
    <row r="86" spans="2:9" ht="78.75" x14ac:dyDescent="0.25">
      <c r="B86" s="20"/>
      <c r="C86" s="61"/>
      <c r="D86" s="60" t="s">
        <v>127</v>
      </c>
      <c r="E86" s="59" t="s">
        <v>116</v>
      </c>
      <c r="F86" s="58">
        <v>4</v>
      </c>
      <c r="G86" s="13"/>
      <c r="H86" s="17">
        <f>F86*G86</f>
        <v>0</v>
      </c>
      <c r="I86" s="10"/>
    </row>
    <row r="87" spans="2:9" x14ac:dyDescent="0.25">
      <c r="B87" s="20"/>
      <c r="C87" s="61" t="s">
        <v>27</v>
      </c>
      <c r="D87" s="60" t="s">
        <v>126</v>
      </c>
      <c r="E87" s="59"/>
      <c r="F87" s="58"/>
      <c r="G87" s="13"/>
      <c r="H87" s="17"/>
      <c r="I87" s="10"/>
    </row>
    <row r="88" spans="2:9" ht="67.5" x14ac:dyDescent="0.25">
      <c r="B88" s="20"/>
      <c r="C88" s="61"/>
      <c r="D88" s="60" t="s">
        <v>125</v>
      </c>
      <c r="E88" s="59"/>
      <c r="F88" s="58"/>
      <c r="G88" s="13"/>
      <c r="H88" s="17"/>
      <c r="I88" s="10"/>
    </row>
    <row r="89" spans="2:9" x14ac:dyDescent="0.25">
      <c r="B89" s="20"/>
      <c r="C89" s="61"/>
      <c r="D89" s="60" t="s">
        <v>124</v>
      </c>
      <c r="E89" s="59" t="s">
        <v>116</v>
      </c>
      <c r="F89" s="58">
        <v>2</v>
      </c>
      <c r="G89" s="13"/>
      <c r="H89" s="17">
        <f>F89*G89</f>
        <v>0</v>
      </c>
      <c r="I89" s="10"/>
    </row>
    <row r="90" spans="2:9" ht="22.5" x14ac:dyDescent="0.25">
      <c r="B90" s="20"/>
      <c r="C90" s="61" t="s">
        <v>123</v>
      </c>
      <c r="D90" s="60" t="s">
        <v>122</v>
      </c>
      <c r="E90" s="59"/>
      <c r="F90" s="58"/>
      <c r="G90" s="13"/>
      <c r="H90" s="17"/>
      <c r="I90" s="10"/>
    </row>
    <row r="91" spans="2:9" ht="33.75" x14ac:dyDescent="0.25">
      <c r="B91" s="20"/>
      <c r="C91" s="61"/>
      <c r="D91" s="60" t="s">
        <v>121</v>
      </c>
      <c r="E91" s="59"/>
      <c r="F91" s="58"/>
      <c r="G91" s="13"/>
      <c r="H91" s="17"/>
      <c r="I91" s="10"/>
    </row>
    <row r="92" spans="2:9" x14ac:dyDescent="0.25">
      <c r="B92" s="20"/>
      <c r="C92" s="61"/>
      <c r="D92" s="60" t="s">
        <v>117</v>
      </c>
      <c r="E92" s="59" t="s">
        <v>116</v>
      </c>
      <c r="F92" s="58">
        <v>2</v>
      </c>
      <c r="G92" s="13"/>
      <c r="H92" s="17">
        <f>F92*G92</f>
        <v>0</v>
      </c>
      <c r="I92" s="10"/>
    </row>
    <row r="93" spans="2:9" x14ac:dyDescent="0.25">
      <c r="B93" s="20"/>
      <c r="C93" s="61" t="s">
        <v>120</v>
      </c>
      <c r="D93" s="60" t="s">
        <v>119</v>
      </c>
      <c r="E93" s="59"/>
      <c r="F93" s="58"/>
      <c r="G93" s="13"/>
      <c r="H93" s="17"/>
      <c r="I93" s="10"/>
    </row>
    <row r="94" spans="2:9" ht="56.25" x14ac:dyDescent="0.25">
      <c r="B94" s="20"/>
      <c r="C94" s="61"/>
      <c r="D94" s="60" t="s">
        <v>118</v>
      </c>
      <c r="E94" s="59"/>
      <c r="F94" s="58"/>
      <c r="G94" s="13"/>
      <c r="H94" s="17"/>
      <c r="I94" s="10"/>
    </row>
    <row r="95" spans="2:9" x14ac:dyDescent="0.25">
      <c r="B95" s="20"/>
      <c r="C95" s="61"/>
      <c r="D95" s="60" t="s">
        <v>117</v>
      </c>
      <c r="E95" s="59" t="s">
        <v>116</v>
      </c>
      <c r="F95" s="58">
        <v>2</v>
      </c>
      <c r="G95" s="13"/>
      <c r="H95" s="17">
        <f>F95*G95</f>
        <v>0</v>
      </c>
      <c r="I95" s="10"/>
    </row>
    <row r="96" spans="2:9" ht="22.5" x14ac:dyDescent="0.25">
      <c r="B96" s="20"/>
      <c r="C96" s="61" t="s">
        <v>115</v>
      </c>
      <c r="D96" s="60" t="s">
        <v>114</v>
      </c>
      <c r="E96" s="59"/>
      <c r="F96" s="58"/>
      <c r="G96" s="13"/>
      <c r="H96" s="17"/>
      <c r="I96" s="10"/>
    </row>
    <row r="97" spans="2:9" ht="101.25" x14ac:dyDescent="0.25">
      <c r="B97" s="20"/>
      <c r="C97" s="61"/>
      <c r="D97" s="60" t="s">
        <v>113</v>
      </c>
      <c r="E97" s="59" t="s">
        <v>106</v>
      </c>
      <c r="F97" s="58">
        <v>2</v>
      </c>
      <c r="G97" s="13"/>
      <c r="H97" s="17">
        <f>F97*G97</f>
        <v>0</v>
      </c>
      <c r="I97" s="10"/>
    </row>
    <row r="98" spans="2:9" x14ac:dyDescent="0.25">
      <c r="B98" s="20"/>
      <c r="C98" s="61" t="s">
        <v>112</v>
      </c>
      <c r="D98" s="60" t="s">
        <v>111</v>
      </c>
      <c r="E98" s="59"/>
      <c r="F98" s="58"/>
      <c r="G98" s="13"/>
      <c r="H98" s="17"/>
      <c r="I98" s="10"/>
    </row>
    <row r="99" spans="2:9" ht="33.75" x14ac:dyDescent="0.25">
      <c r="B99" s="20"/>
      <c r="C99" s="61"/>
      <c r="D99" s="60" t="s">
        <v>110</v>
      </c>
      <c r="E99" s="59" t="s">
        <v>92</v>
      </c>
      <c r="F99" s="58">
        <v>15</v>
      </c>
      <c r="G99" s="13"/>
      <c r="H99" s="17">
        <f>F99*G99</f>
        <v>0</v>
      </c>
      <c r="I99" s="10"/>
    </row>
    <row r="100" spans="2:9" x14ac:dyDescent="0.25">
      <c r="B100" s="20"/>
      <c r="C100" s="61" t="s">
        <v>109</v>
      </c>
      <c r="D100" s="60" t="s">
        <v>108</v>
      </c>
      <c r="E100" s="59"/>
      <c r="F100" s="58"/>
      <c r="G100" s="13"/>
      <c r="H100" s="17"/>
      <c r="I100" s="10"/>
    </row>
    <row r="101" spans="2:9" ht="33.75" x14ac:dyDescent="0.25">
      <c r="B101" s="20"/>
      <c r="C101" s="61"/>
      <c r="D101" s="60" t="s">
        <v>107</v>
      </c>
      <c r="E101" s="59" t="s">
        <v>106</v>
      </c>
      <c r="F101" s="58">
        <v>2</v>
      </c>
      <c r="G101" s="13"/>
      <c r="H101" s="17">
        <f>F101*G101</f>
        <v>0</v>
      </c>
      <c r="I101" s="10"/>
    </row>
    <row r="102" spans="2:9" x14ac:dyDescent="0.25">
      <c r="B102" s="20"/>
      <c r="C102" s="61" t="s">
        <v>105</v>
      </c>
      <c r="D102" s="60" t="s">
        <v>104</v>
      </c>
      <c r="E102" s="59"/>
      <c r="F102" s="58"/>
      <c r="G102" s="13"/>
      <c r="H102" s="17"/>
      <c r="I102" s="10"/>
    </row>
    <row r="103" spans="2:9" ht="22.5" x14ac:dyDescent="0.25">
      <c r="B103" s="20"/>
      <c r="C103" s="61"/>
      <c r="D103" s="60" t="s">
        <v>103</v>
      </c>
      <c r="E103" s="59" t="s">
        <v>92</v>
      </c>
      <c r="F103" s="58">
        <v>19</v>
      </c>
      <c r="G103" s="13"/>
      <c r="H103" s="17">
        <f>F103*G103</f>
        <v>0</v>
      </c>
      <c r="I103" s="10"/>
    </row>
    <row r="104" spans="2:9" x14ac:dyDescent="0.25">
      <c r="B104" s="20"/>
      <c r="C104" s="61" t="s">
        <v>102</v>
      </c>
      <c r="D104" s="60" t="s">
        <v>101</v>
      </c>
      <c r="E104" s="59"/>
      <c r="F104" s="58"/>
      <c r="G104" s="13"/>
      <c r="H104" s="17"/>
      <c r="I104" s="10"/>
    </row>
    <row r="105" spans="2:9" ht="22.5" x14ac:dyDescent="0.25">
      <c r="B105" s="20"/>
      <c r="C105" s="61"/>
      <c r="D105" s="60" t="s">
        <v>100</v>
      </c>
      <c r="E105" s="59" t="s">
        <v>92</v>
      </c>
      <c r="F105" s="58">
        <v>15</v>
      </c>
      <c r="G105" s="13"/>
      <c r="H105" s="17">
        <f>F105*G105</f>
        <v>0</v>
      </c>
      <c r="I105" s="10"/>
    </row>
    <row r="106" spans="2:9" ht="22.5" x14ac:dyDescent="0.25">
      <c r="B106" s="20"/>
      <c r="C106" s="61" t="s">
        <v>99</v>
      </c>
      <c r="D106" s="60" t="s">
        <v>98</v>
      </c>
      <c r="E106" s="59"/>
      <c r="F106" s="58"/>
      <c r="G106" s="13"/>
      <c r="H106" s="17"/>
      <c r="I106" s="10"/>
    </row>
    <row r="107" spans="2:9" ht="45" x14ac:dyDescent="0.25">
      <c r="B107" s="20"/>
      <c r="C107" s="61"/>
      <c r="D107" s="60" t="s">
        <v>97</v>
      </c>
      <c r="E107" s="59" t="s">
        <v>11</v>
      </c>
      <c r="F107" s="58">
        <v>2</v>
      </c>
      <c r="G107" s="13"/>
      <c r="H107" s="17">
        <f>F107*G107</f>
        <v>0</v>
      </c>
      <c r="I107" s="10"/>
    </row>
    <row r="108" spans="2:9" x14ac:dyDescent="0.25">
      <c r="B108" s="20"/>
      <c r="C108" s="61" t="s">
        <v>96</v>
      </c>
      <c r="D108" s="60" t="s">
        <v>95</v>
      </c>
      <c r="E108" s="59"/>
      <c r="F108" s="58"/>
      <c r="G108" s="13"/>
      <c r="H108" s="17"/>
      <c r="I108" s="10"/>
    </row>
    <row r="109" spans="2:9" ht="56.25" x14ac:dyDescent="0.25">
      <c r="B109" s="20"/>
      <c r="C109" s="61"/>
      <c r="D109" s="60" t="s">
        <v>94</v>
      </c>
      <c r="E109" s="59"/>
      <c r="F109" s="58"/>
      <c r="G109" s="13"/>
      <c r="H109" s="17"/>
      <c r="I109" s="10"/>
    </row>
    <row r="110" spans="2:9" x14ac:dyDescent="0.25">
      <c r="B110" s="20"/>
      <c r="C110" s="61"/>
      <c r="D110" s="60" t="s">
        <v>93</v>
      </c>
      <c r="E110" s="59" t="s">
        <v>92</v>
      </c>
      <c r="F110" s="58">
        <v>25</v>
      </c>
      <c r="G110" s="13"/>
      <c r="H110" s="17">
        <f>F110*G110</f>
        <v>0</v>
      </c>
      <c r="I110" s="10"/>
    </row>
    <row r="111" spans="2:9" x14ac:dyDescent="0.25">
      <c r="B111" s="20"/>
      <c r="C111" s="61" t="s">
        <v>91</v>
      </c>
      <c r="D111" s="60" t="s">
        <v>90</v>
      </c>
      <c r="E111" s="59"/>
      <c r="F111" s="58"/>
      <c r="G111" s="13"/>
      <c r="H111" s="17"/>
      <c r="I111" s="10"/>
    </row>
    <row r="112" spans="2:9" ht="56.25" x14ac:dyDescent="0.25">
      <c r="B112" s="20"/>
      <c r="C112" s="61"/>
      <c r="D112" s="60" t="s">
        <v>89</v>
      </c>
      <c r="E112" s="59"/>
      <c r="F112" s="58"/>
      <c r="G112" s="13"/>
      <c r="H112" s="17"/>
      <c r="I112" s="10"/>
    </row>
    <row r="113" spans="2:9" x14ac:dyDescent="0.25">
      <c r="B113" s="20"/>
      <c r="C113" s="61"/>
      <c r="D113" s="60" t="s">
        <v>88</v>
      </c>
      <c r="E113" s="59" t="s">
        <v>11</v>
      </c>
      <c r="F113" s="58">
        <v>2</v>
      </c>
      <c r="G113" s="13"/>
      <c r="H113" s="17">
        <f>F113*G113</f>
        <v>0</v>
      </c>
      <c r="I113" s="10"/>
    </row>
    <row r="114" spans="2:9" x14ac:dyDescent="0.25">
      <c r="B114" s="20"/>
      <c r="C114" s="61"/>
      <c r="D114" s="60" t="s">
        <v>87</v>
      </c>
      <c r="E114" s="59" t="s">
        <v>11</v>
      </c>
      <c r="F114" s="58">
        <v>2</v>
      </c>
      <c r="G114" s="13"/>
      <c r="H114" s="17">
        <f>F114*G114</f>
        <v>0</v>
      </c>
      <c r="I114" s="10"/>
    </row>
    <row r="115" spans="2:9" x14ac:dyDescent="0.25">
      <c r="B115" s="20"/>
      <c r="C115" s="61" t="s">
        <v>86</v>
      </c>
      <c r="D115" s="60" t="s">
        <v>85</v>
      </c>
      <c r="E115" s="59"/>
      <c r="F115" s="58"/>
      <c r="G115" s="13"/>
      <c r="H115" s="17"/>
      <c r="I115" s="10"/>
    </row>
    <row r="116" spans="2:9" ht="33.75" x14ac:dyDescent="0.25">
      <c r="B116" s="20"/>
      <c r="C116" s="61"/>
      <c r="D116" s="60" t="s">
        <v>84</v>
      </c>
      <c r="E116" s="59" t="s">
        <v>11</v>
      </c>
      <c r="F116" s="58">
        <v>2</v>
      </c>
      <c r="G116" s="13"/>
      <c r="H116" s="17">
        <f>F116*G116</f>
        <v>0</v>
      </c>
      <c r="I116" s="10"/>
    </row>
    <row r="117" spans="2:9" x14ac:dyDescent="0.25">
      <c r="B117" s="20"/>
      <c r="C117" s="61" t="s">
        <v>83</v>
      </c>
      <c r="D117" s="60" t="s">
        <v>82</v>
      </c>
      <c r="E117" s="59"/>
      <c r="F117" s="58"/>
      <c r="G117" s="13"/>
      <c r="H117" s="17"/>
      <c r="I117" s="10"/>
    </row>
    <row r="118" spans="2:9" ht="45" x14ac:dyDescent="0.25">
      <c r="B118" s="20"/>
      <c r="C118" s="61"/>
      <c r="D118" s="60" t="s">
        <v>81</v>
      </c>
      <c r="E118" s="59"/>
      <c r="F118" s="58"/>
      <c r="G118" s="13"/>
      <c r="H118" s="17"/>
      <c r="I118" s="10"/>
    </row>
    <row r="119" spans="2:9" x14ac:dyDescent="0.25">
      <c r="B119" s="20"/>
      <c r="C119" s="61"/>
      <c r="D119" s="60" t="s">
        <v>80</v>
      </c>
      <c r="E119" s="59" t="s">
        <v>11</v>
      </c>
      <c r="F119" s="58">
        <v>4</v>
      </c>
      <c r="G119" s="13"/>
      <c r="H119" s="17">
        <f>F119*G119</f>
        <v>0</v>
      </c>
      <c r="I119" s="10"/>
    </row>
    <row r="120" spans="2:9" x14ac:dyDescent="0.25">
      <c r="B120" s="20"/>
      <c r="C120" s="61"/>
      <c r="D120" s="60" t="s">
        <v>79</v>
      </c>
      <c r="E120" s="59" t="s">
        <v>11</v>
      </c>
      <c r="F120" s="58">
        <v>4</v>
      </c>
      <c r="G120" s="13"/>
      <c r="H120" s="17">
        <f>F120*G120</f>
        <v>0</v>
      </c>
      <c r="I120" s="10"/>
    </row>
    <row r="121" spans="2:9" x14ac:dyDescent="0.25">
      <c r="B121" s="20"/>
      <c r="C121" s="61" t="s">
        <v>78</v>
      </c>
      <c r="D121" s="60" t="s">
        <v>77</v>
      </c>
      <c r="E121" s="59"/>
      <c r="F121" s="58"/>
      <c r="G121" s="13"/>
      <c r="H121" s="17"/>
      <c r="I121" s="10"/>
    </row>
    <row r="122" spans="2:9" ht="22.5" x14ac:dyDescent="0.25">
      <c r="B122" s="20"/>
      <c r="C122" s="61"/>
      <c r="D122" s="60" t="s">
        <v>76</v>
      </c>
      <c r="E122" s="59"/>
      <c r="F122" s="58"/>
      <c r="G122" s="13"/>
      <c r="H122" s="17"/>
      <c r="I122" s="10"/>
    </row>
    <row r="123" spans="2:9" x14ac:dyDescent="0.25">
      <c r="B123" s="20"/>
      <c r="C123" s="61"/>
      <c r="D123" s="60" t="s">
        <v>75</v>
      </c>
      <c r="E123" s="59"/>
      <c r="F123" s="58"/>
      <c r="G123" s="13"/>
      <c r="H123" s="17"/>
      <c r="I123" s="10"/>
    </row>
    <row r="124" spans="2:9" x14ac:dyDescent="0.25">
      <c r="B124" s="20"/>
      <c r="C124" s="61"/>
      <c r="D124" s="60" t="s">
        <v>74</v>
      </c>
      <c r="E124" s="59"/>
      <c r="F124" s="58"/>
      <c r="G124" s="13"/>
      <c r="H124" s="17"/>
      <c r="I124" s="10"/>
    </row>
    <row r="125" spans="2:9" x14ac:dyDescent="0.25">
      <c r="B125" s="20"/>
      <c r="C125" s="61"/>
      <c r="D125" s="60" t="s">
        <v>73</v>
      </c>
      <c r="E125" s="59"/>
      <c r="F125" s="58"/>
      <c r="G125" s="13"/>
      <c r="H125" s="17"/>
      <c r="I125" s="10"/>
    </row>
    <row r="126" spans="2:9" x14ac:dyDescent="0.25">
      <c r="B126" s="20"/>
      <c r="C126" s="61"/>
      <c r="D126" s="60" t="s">
        <v>72</v>
      </c>
      <c r="E126" s="59"/>
      <c r="F126" s="58"/>
      <c r="G126" s="13"/>
      <c r="H126" s="17"/>
      <c r="I126" s="10"/>
    </row>
    <row r="127" spans="2:9" x14ac:dyDescent="0.25">
      <c r="B127" s="20"/>
      <c r="C127" s="61"/>
      <c r="D127" s="60" t="s">
        <v>71</v>
      </c>
      <c r="E127" s="59"/>
      <c r="F127" s="58"/>
      <c r="G127" s="13"/>
      <c r="H127" s="17"/>
      <c r="I127" s="10"/>
    </row>
    <row r="128" spans="2:9" x14ac:dyDescent="0.25">
      <c r="B128" s="20"/>
      <c r="C128" s="61"/>
      <c r="D128" s="60" t="s">
        <v>70</v>
      </c>
      <c r="E128" s="59"/>
      <c r="F128" s="58"/>
      <c r="G128" s="13"/>
      <c r="H128" s="17"/>
      <c r="I128" s="10"/>
    </row>
    <row r="129" spans="2:9" x14ac:dyDescent="0.25">
      <c r="B129" s="20"/>
      <c r="C129" s="61"/>
      <c r="D129" s="60" t="s">
        <v>69</v>
      </c>
      <c r="E129" s="59"/>
      <c r="F129" s="58"/>
      <c r="G129" s="13"/>
      <c r="H129" s="17"/>
      <c r="I129" s="10"/>
    </row>
    <row r="130" spans="2:9" x14ac:dyDescent="0.25">
      <c r="B130" s="20"/>
      <c r="C130" s="61"/>
      <c r="D130" s="60" t="s">
        <v>68</v>
      </c>
      <c r="E130" s="59" t="s">
        <v>67</v>
      </c>
      <c r="F130" s="58">
        <v>1</v>
      </c>
      <c r="G130" s="13"/>
      <c r="H130" s="17">
        <f>F130*G130</f>
        <v>0</v>
      </c>
      <c r="I130" s="10"/>
    </row>
    <row r="131" spans="2:9" x14ac:dyDescent="0.25">
      <c r="B131" s="20"/>
      <c r="C131" s="24" t="s">
        <v>0</v>
      </c>
      <c r="D131" s="46" t="s">
        <v>66</v>
      </c>
      <c r="E131" s="13"/>
      <c r="F131" s="12"/>
      <c r="G131" s="13"/>
      <c r="H131" s="17"/>
      <c r="I131" s="10"/>
    </row>
    <row r="132" spans="2:9" ht="15.75" thickBot="1" x14ac:dyDescent="0.3">
      <c r="B132" s="20"/>
      <c r="C132" s="25"/>
      <c r="D132" s="14" t="s">
        <v>65</v>
      </c>
      <c r="E132" s="13" t="s">
        <v>11</v>
      </c>
      <c r="F132" s="12">
        <v>1</v>
      </c>
      <c r="G132" s="13"/>
      <c r="H132" s="11">
        <f>F132*G132</f>
        <v>0</v>
      </c>
      <c r="I132" s="10"/>
    </row>
    <row r="133" spans="2:9" ht="15.75" thickBot="1" x14ac:dyDescent="0.3">
      <c r="B133" s="57"/>
      <c r="C133" s="56"/>
      <c r="D133" s="55"/>
      <c r="E133" s="54"/>
      <c r="F133" s="135" t="s">
        <v>5</v>
      </c>
      <c r="G133" s="135"/>
      <c r="H133" s="53">
        <f>SUM(H46:H132)</f>
        <v>0</v>
      </c>
      <c r="I133" s="8"/>
    </row>
    <row r="134" spans="2:9" ht="23.25" thickBot="1" x14ac:dyDescent="0.3">
      <c r="B134" s="52" t="s">
        <v>0</v>
      </c>
      <c r="C134" s="51" t="s">
        <v>64</v>
      </c>
      <c r="D134" s="50" t="s">
        <v>63</v>
      </c>
      <c r="E134" s="50"/>
      <c r="F134" s="49"/>
      <c r="G134" s="48"/>
      <c r="H134" s="48"/>
      <c r="I134" s="47"/>
    </row>
    <row r="135" spans="2:9" x14ac:dyDescent="0.25">
      <c r="B135" s="20"/>
      <c r="C135" s="24" t="s">
        <v>3</v>
      </c>
      <c r="D135" s="46" t="s">
        <v>62</v>
      </c>
      <c r="E135" s="13"/>
      <c r="F135" s="12"/>
      <c r="G135" s="13"/>
      <c r="H135" s="13"/>
      <c r="I135" s="10"/>
    </row>
    <row r="136" spans="2:9" ht="33.75" x14ac:dyDescent="0.25">
      <c r="B136" s="20"/>
      <c r="C136" s="25" t="s">
        <v>61</v>
      </c>
      <c r="D136" s="45" t="s">
        <v>60</v>
      </c>
      <c r="E136" s="26" t="s">
        <v>106</v>
      </c>
      <c r="F136" s="12">
        <v>1</v>
      </c>
      <c r="G136" s="13"/>
      <c r="H136" s="17">
        <f>F136*G136</f>
        <v>0</v>
      </c>
      <c r="I136" s="10"/>
    </row>
    <row r="137" spans="2:9" ht="22.5" x14ac:dyDescent="0.25">
      <c r="B137" s="20"/>
      <c r="C137" s="25" t="s">
        <v>59</v>
      </c>
      <c r="D137" s="45" t="s">
        <v>58</v>
      </c>
      <c r="E137" s="26" t="s">
        <v>106</v>
      </c>
      <c r="F137" s="12">
        <v>1</v>
      </c>
      <c r="G137" s="13"/>
      <c r="H137" s="17">
        <f>F137*G137</f>
        <v>0</v>
      </c>
      <c r="I137" s="10"/>
    </row>
    <row r="138" spans="2:9" ht="33.75" x14ac:dyDescent="0.25">
      <c r="B138" s="20"/>
      <c r="C138" s="25" t="s">
        <v>57</v>
      </c>
      <c r="D138" s="44" t="s">
        <v>56</v>
      </c>
      <c r="E138" s="43"/>
      <c r="F138" s="12"/>
      <c r="G138" s="13"/>
      <c r="H138" s="17"/>
      <c r="I138" s="10"/>
    </row>
    <row r="139" spans="2:9" x14ac:dyDescent="0.25">
      <c r="B139" s="20"/>
      <c r="C139" s="25" t="s">
        <v>55</v>
      </c>
      <c r="D139" s="42" t="s">
        <v>54</v>
      </c>
      <c r="E139" s="13" t="s">
        <v>11</v>
      </c>
      <c r="F139" s="12">
        <v>110</v>
      </c>
      <c r="G139" s="13"/>
      <c r="H139" s="17">
        <f>F139*G139</f>
        <v>0</v>
      </c>
      <c r="I139" s="10"/>
    </row>
    <row r="140" spans="2:9" x14ac:dyDescent="0.25">
      <c r="B140" s="30"/>
      <c r="C140" s="29" t="s">
        <v>2</v>
      </c>
      <c r="D140" s="28" t="s">
        <v>53</v>
      </c>
      <c r="E140" s="26"/>
      <c r="F140" s="27"/>
      <c r="G140" s="26"/>
      <c r="H140" s="17"/>
      <c r="I140" s="10"/>
    </row>
    <row r="141" spans="2:9" ht="67.5" x14ac:dyDescent="0.25">
      <c r="B141" s="30"/>
      <c r="C141" s="32" t="s">
        <v>52</v>
      </c>
      <c r="D141" s="41" t="s">
        <v>51</v>
      </c>
      <c r="E141" s="13" t="s">
        <v>8</v>
      </c>
      <c r="F141" s="27">
        <v>60</v>
      </c>
      <c r="G141" s="26"/>
      <c r="H141" s="17">
        <f>F141*G141</f>
        <v>0</v>
      </c>
      <c r="I141" s="10"/>
    </row>
    <row r="142" spans="2:9" ht="45" x14ac:dyDescent="0.25">
      <c r="B142" s="30"/>
      <c r="C142" s="32" t="s">
        <v>50</v>
      </c>
      <c r="D142" s="37" t="s">
        <v>49</v>
      </c>
      <c r="E142" s="40" t="s">
        <v>16</v>
      </c>
      <c r="F142" s="39">
        <v>4</v>
      </c>
      <c r="G142" s="26"/>
      <c r="H142" s="17">
        <f>F142*G142</f>
        <v>0</v>
      </c>
      <c r="I142" s="10"/>
    </row>
    <row r="143" spans="2:9" x14ac:dyDescent="0.25">
      <c r="B143" s="30"/>
      <c r="C143" s="29" t="s">
        <v>1</v>
      </c>
      <c r="D143" s="38" t="s">
        <v>48</v>
      </c>
      <c r="E143" s="26"/>
      <c r="F143" s="27"/>
      <c r="G143" s="26"/>
      <c r="H143" s="17"/>
      <c r="I143" s="10"/>
    </row>
    <row r="144" spans="2:9" ht="22.5" x14ac:dyDescent="0.25">
      <c r="B144" s="30"/>
      <c r="C144" s="32" t="s">
        <v>47</v>
      </c>
      <c r="D144" s="36" t="s">
        <v>46</v>
      </c>
      <c r="E144" s="26"/>
      <c r="F144" s="27"/>
      <c r="G144" s="26"/>
      <c r="H144" s="17"/>
      <c r="I144" s="10"/>
    </row>
    <row r="145" spans="2:9" x14ac:dyDescent="0.25">
      <c r="B145" s="30"/>
      <c r="C145" s="32" t="s">
        <v>45</v>
      </c>
      <c r="D145" s="37" t="s">
        <v>44</v>
      </c>
      <c r="E145" s="26" t="s">
        <v>11</v>
      </c>
      <c r="F145" s="27">
        <v>168</v>
      </c>
      <c r="G145" s="26"/>
      <c r="H145" s="17">
        <f>F145*G145</f>
        <v>0</v>
      </c>
      <c r="I145" s="10"/>
    </row>
    <row r="146" spans="2:9" ht="22.5" x14ac:dyDescent="0.25">
      <c r="B146" s="30"/>
      <c r="C146" s="32" t="s">
        <v>43</v>
      </c>
      <c r="D146" s="36" t="s">
        <v>42</v>
      </c>
      <c r="E146" s="26"/>
      <c r="F146" s="27"/>
      <c r="G146" s="26"/>
      <c r="H146" s="17"/>
      <c r="I146" s="10"/>
    </row>
    <row r="147" spans="2:9" x14ac:dyDescent="0.25">
      <c r="B147" s="30"/>
      <c r="C147" s="32" t="s">
        <v>41</v>
      </c>
      <c r="D147" s="33" t="s">
        <v>40</v>
      </c>
      <c r="E147" s="26" t="s">
        <v>11</v>
      </c>
      <c r="F147" s="27">
        <v>23</v>
      </c>
      <c r="G147" s="26"/>
      <c r="H147" s="17">
        <f t="shared" ref="H147:H153" si="2">F147*G147</f>
        <v>0</v>
      </c>
      <c r="I147" s="10"/>
    </row>
    <row r="148" spans="2:9" x14ac:dyDescent="0.25">
      <c r="B148" s="30"/>
      <c r="C148" s="32" t="s">
        <v>39</v>
      </c>
      <c r="D148" s="33" t="s">
        <v>38</v>
      </c>
      <c r="E148" s="26" t="s">
        <v>11</v>
      </c>
      <c r="F148" s="27">
        <v>27</v>
      </c>
      <c r="G148" s="26"/>
      <c r="H148" s="17">
        <f t="shared" si="2"/>
        <v>0</v>
      </c>
      <c r="I148" s="10"/>
    </row>
    <row r="149" spans="2:9" x14ac:dyDescent="0.25">
      <c r="B149" s="30"/>
      <c r="C149" s="32" t="s">
        <v>37</v>
      </c>
      <c r="D149" s="33" t="s">
        <v>36</v>
      </c>
      <c r="E149" s="26" t="s">
        <v>11</v>
      </c>
      <c r="F149" s="27">
        <v>26</v>
      </c>
      <c r="G149" s="26"/>
      <c r="H149" s="17">
        <f t="shared" si="2"/>
        <v>0</v>
      </c>
      <c r="I149" s="10"/>
    </row>
    <row r="150" spans="2:9" x14ac:dyDescent="0.25">
      <c r="B150" s="30"/>
      <c r="C150" s="32" t="s">
        <v>35</v>
      </c>
      <c r="D150" s="33" t="s">
        <v>34</v>
      </c>
      <c r="E150" s="26" t="s">
        <v>11</v>
      </c>
      <c r="F150" s="27">
        <v>27</v>
      </c>
      <c r="G150" s="26"/>
      <c r="H150" s="17">
        <f t="shared" si="2"/>
        <v>0</v>
      </c>
      <c r="I150" s="10"/>
    </row>
    <row r="151" spans="2:9" x14ac:dyDescent="0.25">
      <c r="B151" s="30"/>
      <c r="C151" s="32" t="s">
        <v>33</v>
      </c>
      <c r="D151" s="35" t="s">
        <v>32</v>
      </c>
      <c r="E151" s="26" t="s">
        <v>11</v>
      </c>
      <c r="F151" s="27">
        <v>24</v>
      </c>
      <c r="G151" s="26"/>
      <c r="H151" s="17">
        <f t="shared" si="2"/>
        <v>0</v>
      </c>
      <c r="I151" s="10"/>
    </row>
    <row r="152" spans="2:9" x14ac:dyDescent="0.25">
      <c r="B152" s="30"/>
      <c r="C152" s="32" t="s">
        <v>31</v>
      </c>
      <c r="D152" s="34" t="s">
        <v>30</v>
      </c>
      <c r="E152" s="26" t="s">
        <v>11</v>
      </c>
      <c r="F152" s="27">
        <v>15</v>
      </c>
      <c r="G152" s="26"/>
      <c r="H152" s="17">
        <f t="shared" si="2"/>
        <v>0</v>
      </c>
      <c r="I152" s="10"/>
    </row>
    <row r="153" spans="2:9" x14ac:dyDescent="0.25">
      <c r="B153" s="30"/>
      <c r="C153" s="32" t="s">
        <v>29</v>
      </c>
      <c r="D153" s="33" t="s">
        <v>28</v>
      </c>
      <c r="E153" s="26" t="s">
        <v>11</v>
      </c>
      <c r="F153" s="27">
        <v>26</v>
      </c>
      <c r="G153" s="26"/>
      <c r="H153" s="17">
        <f t="shared" si="2"/>
        <v>0</v>
      </c>
      <c r="I153" s="10"/>
    </row>
    <row r="154" spans="2:9" x14ac:dyDescent="0.25">
      <c r="B154" s="30"/>
      <c r="C154" s="32" t="s">
        <v>27</v>
      </c>
      <c r="D154" s="31" t="s">
        <v>26</v>
      </c>
      <c r="E154" s="26"/>
      <c r="F154" s="27"/>
      <c r="G154" s="26"/>
      <c r="H154" s="17"/>
      <c r="I154" s="10"/>
    </row>
    <row r="155" spans="2:9" x14ac:dyDescent="0.25">
      <c r="B155" s="30"/>
      <c r="C155" s="32" t="s">
        <v>25</v>
      </c>
      <c r="D155" s="31" t="s">
        <v>24</v>
      </c>
      <c r="E155" s="26" t="s">
        <v>21</v>
      </c>
      <c r="F155" s="27">
        <f>168*0.2</f>
        <v>33.6</v>
      </c>
      <c r="G155" s="26"/>
      <c r="H155" s="17">
        <f>F155*G155</f>
        <v>0</v>
      </c>
      <c r="I155" s="10"/>
    </row>
    <row r="156" spans="2:9" ht="22.5" x14ac:dyDescent="0.25">
      <c r="B156" s="30"/>
      <c r="C156" s="32" t="s">
        <v>23</v>
      </c>
      <c r="D156" s="31" t="s">
        <v>22</v>
      </c>
      <c r="E156" s="26" t="s">
        <v>21</v>
      </c>
      <c r="F156" s="27">
        <f>168*0.05</f>
        <v>8.4</v>
      </c>
      <c r="G156" s="26"/>
      <c r="H156" s="17">
        <f>F156*G156</f>
        <v>0</v>
      </c>
      <c r="I156" s="10"/>
    </row>
    <row r="157" spans="2:9" x14ac:dyDescent="0.25">
      <c r="B157" s="30"/>
      <c r="C157" s="29" t="s">
        <v>0</v>
      </c>
      <c r="D157" s="28" t="s">
        <v>20</v>
      </c>
      <c r="E157" s="26"/>
      <c r="F157" s="27"/>
      <c r="G157" s="26"/>
      <c r="H157" s="17"/>
      <c r="I157" s="10"/>
    </row>
    <row r="158" spans="2:9" ht="78.75" x14ac:dyDescent="0.25">
      <c r="B158" s="20"/>
      <c r="C158" s="25" t="s">
        <v>19</v>
      </c>
      <c r="D158" s="14" t="s">
        <v>225</v>
      </c>
      <c r="E158" s="13" t="s">
        <v>8</v>
      </c>
      <c r="F158" s="12">
        <v>62</v>
      </c>
      <c r="G158" s="13"/>
      <c r="H158" s="17">
        <f>F158*G158</f>
        <v>0</v>
      </c>
      <c r="I158" s="10"/>
    </row>
    <row r="159" spans="2:9" ht="45" x14ac:dyDescent="0.25">
      <c r="B159" s="20"/>
      <c r="C159" s="25" t="s">
        <v>18</v>
      </c>
      <c r="D159" s="14" t="s">
        <v>17</v>
      </c>
      <c r="E159" s="13" t="s">
        <v>16</v>
      </c>
      <c r="F159" s="12">
        <v>6</v>
      </c>
      <c r="G159" s="13"/>
      <c r="H159" s="17">
        <f>F159*G159</f>
        <v>0</v>
      </c>
      <c r="I159" s="10"/>
    </row>
    <row r="160" spans="2:9" x14ac:dyDescent="0.25">
      <c r="B160" s="20"/>
      <c r="C160" s="24" t="s">
        <v>15</v>
      </c>
      <c r="D160" s="23" t="s">
        <v>14</v>
      </c>
      <c r="E160" s="13"/>
      <c r="F160" s="12"/>
      <c r="G160" s="13"/>
      <c r="H160" s="17"/>
      <c r="I160" s="10"/>
    </row>
    <row r="161" spans="2:9" x14ac:dyDescent="0.25">
      <c r="B161" s="20"/>
      <c r="C161" s="15" t="s">
        <v>13</v>
      </c>
      <c r="D161" s="22" t="s">
        <v>12</v>
      </c>
      <c r="E161" s="26" t="s">
        <v>106</v>
      </c>
      <c r="F161" s="21">
        <v>1</v>
      </c>
      <c r="G161" s="18"/>
      <c r="H161" s="17">
        <f>F161*G161</f>
        <v>0</v>
      </c>
      <c r="I161" s="10"/>
    </row>
    <row r="162" spans="2:9" ht="112.5" x14ac:dyDescent="0.25">
      <c r="B162" s="20"/>
      <c r="C162" s="15" t="s">
        <v>10</v>
      </c>
      <c r="D162" s="14" t="s">
        <v>9</v>
      </c>
      <c r="E162" s="18" t="s">
        <v>8</v>
      </c>
      <c r="F162" s="19">
        <v>80</v>
      </c>
      <c r="G162" s="18"/>
      <c r="H162" s="17">
        <f>F162*G162</f>
        <v>0</v>
      </c>
      <c r="I162" s="10"/>
    </row>
    <row r="163" spans="2:9" ht="23.25" thickBot="1" x14ac:dyDescent="0.3">
      <c r="B163" s="16"/>
      <c r="C163" s="15" t="s">
        <v>7</v>
      </c>
      <c r="D163" s="14" t="s">
        <v>6</v>
      </c>
      <c r="E163" s="26" t="s">
        <v>106</v>
      </c>
      <c r="F163" s="12">
        <v>1</v>
      </c>
      <c r="H163" s="11">
        <f>F163*G163</f>
        <v>0</v>
      </c>
      <c r="I163" s="10"/>
    </row>
    <row r="164" spans="2:9" ht="15.75" thickBot="1" x14ac:dyDescent="0.3">
      <c r="B164" s="128"/>
      <c r="C164" s="130"/>
      <c r="D164" s="130"/>
      <c r="E164" s="130"/>
      <c r="F164" s="128" t="s">
        <v>5</v>
      </c>
      <c r="G164" s="129"/>
      <c r="H164" s="9">
        <f>SUM(H136:H163)</f>
        <v>0</v>
      </c>
      <c r="I164" s="8"/>
    </row>
    <row r="168" spans="2:9" ht="15.75" thickBot="1" x14ac:dyDescent="0.3"/>
    <row r="169" spans="2:9" ht="15.75" thickBot="1" x14ac:dyDescent="0.3">
      <c r="B169" s="136" t="s">
        <v>4</v>
      </c>
      <c r="C169" s="137"/>
      <c r="D169" s="137"/>
      <c r="E169" s="137"/>
      <c r="F169" s="137"/>
      <c r="G169" s="137"/>
      <c r="H169" s="137"/>
      <c r="I169" s="138"/>
    </row>
    <row r="170" spans="2:9" x14ac:dyDescent="0.25">
      <c r="B170" s="7" t="s">
        <v>3</v>
      </c>
      <c r="C170" s="132" t="str">
        <f>D15</f>
        <v>Pošumljavanje kampa</v>
      </c>
      <c r="D170" s="132"/>
      <c r="E170" s="132"/>
      <c r="F170" s="132"/>
      <c r="G170" s="132"/>
      <c r="H170" s="5"/>
      <c r="I170" s="4">
        <f>H30</f>
        <v>0</v>
      </c>
    </row>
    <row r="171" spans="2:9" x14ac:dyDescent="0.25">
      <c r="B171" s="7" t="s">
        <v>2</v>
      </c>
      <c r="C171" s="132" t="str">
        <f>D31</f>
        <v>Umjetna trava Loop</v>
      </c>
      <c r="D171" s="132"/>
      <c r="E171" s="132"/>
      <c r="F171" s="132"/>
      <c r="G171" s="132"/>
      <c r="H171" s="5"/>
      <c r="I171" s="4">
        <f>H43</f>
        <v>0</v>
      </c>
    </row>
    <row r="172" spans="2:9" x14ac:dyDescent="0.25">
      <c r="B172" s="7" t="s">
        <v>1</v>
      </c>
      <c r="C172" s="132" t="str">
        <f>D44</f>
        <v>Uređenje dječjeg igrališta Mirami</v>
      </c>
      <c r="D172" s="132"/>
      <c r="E172" s="132"/>
      <c r="F172" s="132"/>
      <c r="G172" s="132"/>
      <c r="H172" s="5"/>
      <c r="I172" s="4">
        <f>H133</f>
        <v>0</v>
      </c>
    </row>
    <row r="173" spans="2:9" ht="15.75" thickBot="1" x14ac:dyDescent="0.3">
      <c r="B173" s="3" t="s">
        <v>0</v>
      </c>
      <c r="C173" s="133" t="str">
        <f>D134</f>
        <v>Ugradnja geotekstila i ukrasne rizle na pokos kod bazena</v>
      </c>
      <c r="D173" s="133"/>
      <c r="E173" s="133"/>
      <c r="F173" s="133"/>
      <c r="G173" s="133"/>
      <c r="H173" s="2"/>
      <c r="I173" s="1">
        <f>H164</f>
        <v>0</v>
      </c>
    </row>
  </sheetData>
  <mergeCells count="9">
    <mergeCell ref="B10:I10"/>
    <mergeCell ref="C170:G170"/>
    <mergeCell ref="C171:G171"/>
    <mergeCell ref="C172:G172"/>
    <mergeCell ref="C173:G173"/>
    <mergeCell ref="F30:G30"/>
    <mergeCell ref="F43:G43"/>
    <mergeCell ref="F133:G133"/>
    <mergeCell ref="B169:I16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5CFA0B4F68D40BF2358598924BA68" ma:contentTypeVersion="9" ma:contentTypeDescription="Create a new document." ma:contentTypeScope="" ma:versionID="4ed63cc36de971f42d94a77403434d1a">
  <xsd:schema xmlns:xsd="http://www.w3.org/2001/XMLSchema" xmlns:xs="http://www.w3.org/2001/XMLSchema" xmlns:p="http://schemas.microsoft.com/office/2006/metadata/properties" xmlns:ns2="2a2d0f16-6db0-4de6-b653-05c52a53058e" xmlns:ns3="6ed1aae8-3396-4ac8-84f8-f5b6333f10bf" targetNamespace="http://schemas.microsoft.com/office/2006/metadata/properties" ma:root="true" ma:fieldsID="eba70cf29712dfe5070631560ab6863e" ns2:_="" ns3:_="">
    <xsd:import namespace="2a2d0f16-6db0-4de6-b653-05c52a53058e"/>
    <xsd:import namespace="6ed1aae8-3396-4ac8-84f8-f5b6333f10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0f16-6db0-4de6-b653-05c52a530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438f650-3ba9-4936-aaa2-f22f3d32098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d1aae8-3396-4ac8-84f8-f5b6333f10b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8b8f49-dedb-4db5-8246-4d3900155f08}" ma:internalName="TaxCatchAll" ma:showField="CatchAllData" ma:web="6ed1aae8-3396-4ac8-84f8-f5b6333f10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ed1aae8-3396-4ac8-84f8-f5b6333f10bf" xsi:nil="true"/>
    <lcf76f155ced4ddcb4097134ff3c332f xmlns="2a2d0f16-6db0-4de6-b653-05c52a5305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3AAFA1-A049-40C9-A6B1-E826DA2E9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d0f16-6db0-4de6-b653-05c52a53058e"/>
    <ds:schemaRef ds:uri="6ed1aae8-3396-4ac8-84f8-f5b6333f10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6FAA4E-A5FB-42F2-9575-CC8F2BF45141}">
  <ds:schemaRefs>
    <ds:schemaRef ds:uri="http://schemas.microsoft.com/office/2006/metadata/properties"/>
    <ds:schemaRef ds:uri="http://schemas.microsoft.com/office/infopath/2007/PartnerControls"/>
    <ds:schemaRef ds:uri="6ed1aae8-3396-4ac8-84f8-f5b6333f10bf"/>
    <ds:schemaRef ds:uri="2a2d0f16-6db0-4de6-b653-05c52a53058e"/>
  </ds:schemaRefs>
</ds:datastoreItem>
</file>

<file path=customXml/itemProps3.xml><?xml version="1.0" encoding="utf-8"?>
<ds:datastoreItem xmlns:ds="http://schemas.openxmlformats.org/officeDocument/2006/customXml" ds:itemID="{EFF54AEB-93BE-4506-8825-C432CC7D95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Ponudbeni troškovnik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Hrvoje Vlašić</dc:creator>
  <cp:lastModifiedBy>Hrvoje Vlašić</cp:lastModifiedBy>
  <dcterms:created xsi:type="dcterms:W3CDTF">2026-02-05T08:25:34Z</dcterms:created>
  <dcterms:modified xsi:type="dcterms:W3CDTF">2026-02-05T10:30:53Z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0x0101004D15CFA0B4F68D40BF2358598924BA68</vt:lpwstr>
  </property>
  <property fmtid="{D5CDD505-2E9C-101B-9397-08002B2CF9AE}" pid="3" name="MediaServiceImageTags">
    <vt:lpwstr/>
  </property>
</Properties>
</file>